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W:\Railroad Financial Conferences Reports to Commissioners\Q3 2019\"/>
    </mc:Choice>
  </mc:AlternateContent>
  <xr:revisionPtr revIDLastSave="0" documentId="13_ncr:1_{676974C5-67B8-4F23-BFB6-D2A0D8D668E4}" xr6:coauthVersionLast="44" xr6:coauthVersionMax="44" xr10:uidLastSave="{00000000-0000-0000-0000-000000000000}"/>
  <bookViews>
    <workbookView xWindow="380" yWindow="380" windowWidth="14400" windowHeight="6890" tabRatio="428" activeTab="1" xr2:uid="{00000000-000D-0000-FFFF-FFFF00000000}"/>
  </bookViews>
  <sheets>
    <sheet name="INPUT" sheetId="6" r:id="rId1"/>
    <sheet name="Output" sheetId="1"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1" l="1"/>
  <c r="C7" i="1"/>
  <c r="AC26" i="6" l="1"/>
  <c r="B3" i="1" l="1"/>
  <c r="G17" i="1" l="1"/>
  <c r="G16" i="1"/>
  <c r="G15" i="1"/>
  <c r="G14" i="1"/>
  <c r="G13" i="1"/>
  <c r="G12" i="1"/>
  <c r="G11" i="1"/>
  <c r="G10" i="1"/>
  <c r="G9" i="1"/>
  <c r="G8" i="1"/>
  <c r="G7" i="1"/>
  <c r="G6" i="1"/>
  <c r="G5" i="1"/>
  <c r="G4" i="1"/>
  <c r="F17" i="1"/>
  <c r="F16" i="1"/>
  <c r="F15" i="1"/>
  <c r="F14" i="1"/>
  <c r="F13" i="1"/>
  <c r="F12" i="1"/>
  <c r="F11" i="1"/>
  <c r="F10" i="1"/>
  <c r="F9" i="1"/>
  <c r="F8" i="1"/>
  <c r="F7" i="1"/>
  <c r="F6" i="1"/>
  <c r="F5" i="1"/>
  <c r="F4" i="1"/>
  <c r="E17" i="1"/>
  <c r="E16" i="1"/>
  <c r="E15" i="1"/>
  <c r="E14" i="1"/>
  <c r="E13" i="1"/>
  <c r="E12" i="1"/>
  <c r="E11" i="1"/>
  <c r="E10" i="1"/>
  <c r="E9" i="1"/>
  <c r="E8" i="1"/>
  <c r="E7" i="1"/>
  <c r="E6" i="1"/>
  <c r="E5" i="1"/>
  <c r="E4" i="1"/>
  <c r="D17" i="1"/>
  <c r="D16" i="1"/>
  <c r="D15" i="1"/>
  <c r="D14" i="1"/>
  <c r="D13" i="1"/>
  <c r="D12" i="1"/>
  <c r="D11" i="1"/>
  <c r="D10" i="1"/>
  <c r="D9" i="1"/>
  <c r="D8" i="1"/>
  <c r="D7" i="1"/>
  <c r="D6" i="1"/>
  <c r="D5" i="1"/>
  <c r="D4" i="1"/>
  <c r="C17" i="1"/>
  <c r="C16" i="1"/>
  <c r="C15" i="1"/>
  <c r="C14" i="1"/>
  <c r="C13" i="1"/>
  <c r="C12" i="1"/>
  <c r="C11" i="1"/>
  <c r="C10" i="1"/>
  <c r="C9" i="1"/>
  <c r="C8" i="1"/>
  <c r="C5" i="1"/>
  <c r="C4" i="1"/>
  <c r="B4" i="1" l="1"/>
  <c r="B14" i="1" s="1"/>
  <c r="A4" i="6"/>
  <c r="B6" i="1" l="1"/>
  <c r="B8" i="1"/>
  <c r="B12" i="1"/>
  <c r="B16" i="1"/>
  <c r="B10" i="1"/>
  <c r="B5" i="1"/>
  <c r="B17" i="1" l="1"/>
  <c r="B13" i="1"/>
  <c r="B9" i="1"/>
  <c r="B7" i="1"/>
  <c r="B15" i="1"/>
  <c r="B11" i="1"/>
</calcChain>
</file>

<file path=xl/sharedStrings.xml><?xml version="1.0" encoding="utf-8"?>
<sst xmlns="http://schemas.openxmlformats.org/spreadsheetml/2006/main" count="96" uniqueCount="59">
  <si>
    <r>
      <rPr>
        <sz val="11"/>
        <rFont val="Calibri"/>
        <family val="2"/>
        <scheme val="minor"/>
      </rPr>
      <t>Consolidated Report of Railroad Fuel Cost, Consumption and Fuel Surcharge Revenue</t>
    </r>
  </si>
  <si>
    <r>
      <rPr>
        <sz val="11"/>
        <rFont val="Calibri"/>
        <family val="2"/>
        <scheme val="minor"/>
      </rPr>
      <t>(DOLLARS AND GALLONS IN THOUSANDS)</t>
    </r>
  </si>
  <si>
    <r>
      <rPr>
        <sz val="11"/>
        <rFont val="Calibri"/>
        <family val="2"/>
        <scheme val="minor"/>
      </rPr>
      <t>Total Fuel Cost
($)</t>
    </r>
  </si>
  <si>
    <r>
      <rPr>
        <sz val="11"/>
        <rFont val="Calibri"/>
        <family val="2"/>
        <scheme val="minor"/>
      </rPr>
      <t>Total Gallons of
Fuel Consumed</t>
    </r>
  </si>
  <si>
    <r>
      <rPr>
        <sz val="11"/>
        <rFont val="Calibri"/>
        <family val="2"/>
        <scheme val="minor"/>
      </rPr>
      <t>Total Increase or Decrease in Cost of Fuel ($)</t>
    </r>
  </si>
  <si>
    <r>
      <rPr>
        <sz val="11"/>
        <rFont val="Calibri"/>
        <family val="2"/>
        <scheme val="minor"/>
      </rPr>
      <t>Total Revenue from Fuel Surcharges ($)</t>
    </r>
  </si>
  <si>
    <r>
      <rPr>
        <sz val="11"/>
        <rFont val="Calibri"/>
        <family val="2"/>
        <scheme val="minor"/>
      </rPr>
      <t>Revenue from Fuel Surcharges on Regulated Traffic ($)</t>
    </r>
  </si>
  <si>
    <r>
      <rPr>
        <sz val="11"/>
        <rFont val="Calibri"/>
        <family val="2"/>
        <scheme val="minor"/>
      </rPr>
      <t>Burlington Northern Santa Fe</t>
    </r>
  </si>
  <si>
    <r>
      <rPr>
        <sz val="11"/>
        <rFont val="Calibri"/>
        <family val="2"/>
        <scheme val="minor"/>
      </rPr>
      <t>CN/Grand Trunk</t>
    </r>
  </si>
  <si>
    <r>
      <rPr>
        <sz val="11"/>
        <rFont val="Calibri"/>
        <family val="2"/>
        <scheme val="minor"/>
      </rPr>
      <t>Kansas City Southern</t>
    </r>
  </si>
  <si>
    <r>
      <rPr>
        <sz val="11"/>
        <rFont val="Calibri"/>
        <family val="2"/>
        <scheme val="minor"/>
      </rPr>
      <t>Norfolk Southern</t>
    </r>
  </si>
  <si>
    <r>
      <rPr>
        <sz val="11"/>
        <rFont val="Calibri"/>
        <family val="2"/>
        <scheme val="minor"/>
      </rPr>
      <t>Soo Line</t>
    </r>
  </si>
  <si>
    <r>
      <rPr>
        <sz val="11"/>
        <rFont val="Calibri"/>
        <family val="2"/>
        <scheme val="minor"/>
      </rPr>
      <t>Union Pacific</t>
    </r>
  </si>
  <si>
    <r>
      <rPr>
        <sz val="11"/>
        <rFont val="Calibri"/>
        <family val="2"/>
        <scheme val="minor"/>
      </rPr>
      <t>Source: Individual Class I railroad submissions to the Board</t>
    </r>
  </si>
  <si>
    <t>QUARTER ENDED SEPTEMBER 30 2014</t>
  </si>
  <si>
    <t>QUARTER ENDED DECEMBER 31 2014</t>
  </si>
  <si>
    <t>QUARTER ENDED MARCH 31 2015</t>
  </si>
  <si>
    <t>QUARTER ENDED JUNE 30 2015</t>
  </si>
  <si>
    <t>Burlington Northern - Santa Fe</t>
  </si>
  <si>
    <t>CSX Transportation</t>
  </si>
  <si>
    <t>Kansas City Southern</t>
  </si>
  <si>
    <t>Norfolk Southern</t>
  </si>
  <si>
    <t>Union Pacific</t>
  </si>
  <si>
    <t>QUARTER ENDED JUNE 30 2014</t>
  </si>
  <si>
    <t>QUARTER ENDED DECEMBER 31 2015</t>
  </si>
  <si>
    <t>QUARTER ENDED MARCH 31 2016</t>
  </si>
  <si>
    <t>QUARTER ENDED JUNE 30 2016</t>
  </si>
  <si>
    <t>QUARTER ENDED DECEMBER 31 2016</t>
  </si>
  <si>
    <t>QUARTER ENDED MARCH 31 2017</t>
  </si>
  <si>
    <t>QUARTER ENDED JUNE 30 2017</t>
  </si>
  <si>
    <t>QUARTER ENDED DECEMBER 31 2017</t>
  </si>
  <si>
    <t>Total Fuel Cost
($)</t>
  </si>
  <si>
    <t>Total Revenue from Fuel Surcharges ($)</t>
  </si>
  <si>
    <t>CN / Grand Trunk</t>
  </si>
  <si>
    <t>SOO Line</t>
  </si>
  <si>
    <t>QUARTER ENDED SEPTEMBER 30 2015</t>
  </si>
  <si>
    <t>QUARTER ENDED SEPTEMBER 30 2016</t>
  </si>
  <si>
    <t>QUARTER ENDED SEPTEMBER 30 2017</t>
  </si>
  <si>
    <t>QUARTER ENDED MARCH 31 2018</t>
  </si>
  <si>
    <t>QUARTER ENDED JUNE 30 2018</t>
  </si>
  <si>
    <t>QUARTER ENDED SEPTEMBER 30 2018</t>
  </si>
  <si>
    <t>QUARTER ENDED DECEMBER 31 2018</t>
  </si>
  <si>
    <t>QUARTER ENDED MARCH 31 2019</t>
  </si>
  <si>
    <t>QUARTER ENDED JUNE 30 2019</t>
  </si>
  <si>
    <t>QUARTER ENDED SEPTEMBER 30 2019</t>
  </si>
  <si>
    <t>QUARTER ENDED DECEMBER 31 2019</t>
  </si>
  <si>
    <t>(all caps)</t>
  </si>
  <si>
    <t>QUARTER ENDED MARCH 31 2020</t>
  </si>
  <si>
    <t>QUARTER ENDED JUNE 30 2020</t>
  </si>
  <si>
    <t>QUARTER ENDED SEPTEMBER 30 2020</t>
  </si>
  <si>
    <t>QUARTER ENDED DECEMBER 31 2020</t>
  </si>
  <si>
    <t>QUARTER ENDED MARCH 31 2021</t>
  </si>
  <si>
    <t>QUARTER ENDED JUNE 30 2021</t>
  </si>
  <si>
    <t>QUARTER ENDED SEPTEMBER 30 2021</t>
  </si>
  <si>
    <t>QUARTER ENDED DECEMBER 31 2021</t>
  </si>
  <si>
    <t>QUARTER ENDED MARCH 31 2022</t>
  </si>
  <si>
    <t>QUARTER ENDED JUNE 30 2022</t>
  </si>
  <si>
    <t>QUARTER ENDED SEPTEMBER 30 2022</t>
  </si>
  <si>
    <t>QUARTER ENDED DECEMBER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</si>
</sst>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0.0_);\(#,##0.0\)"/>
  </numFmts>
  <fonts count="44" x14ac:knownFonts="1">
    <font>
      <sz val="10"/>
      <color rgb="FF000000"/>
      <name val="Times New Roman"/>
      <charset val="204"/>
    </font>
    <font>
      <sz val="11"/>
      <color theme="1"/>
      <name val="Calibri"/>
      <family val="2"/>
      <scheme val="minor"/>
    </font>
    <font>
      <sz val="10"/>
      <color rgb="FF000000"/>
      <name val="Calibri"/>
      <family val="2"/>
      <scheme val="minor"/>
    </font>
    <font>
      <sz val="11"/>
      <name val="Calibri"/>
      <family val="2"/>
      <scheme val="minor"/>
    </font>
    <font>
      <sz val="11"/>
      <color rgb="FF000000"/>
      <name val="Calibri"/>
      <family val="2"/>
      <scheme val="minor"/>
    </font>
    <font>
      <sz val="10"/>
      <color rgb="FF000000"/>
      <name val="Times New Roman"/>
      <family val="1"/>
    </font>
    <font>
      <sz val="7"/>
      <name val="Arial"/>
      <family val="2"/>
    </font>
    <font>
      <sz val="8"/>
      <name val="Arial"/>
      <family val="2"/>
    </font>
    <font>
      <b/>
      <sz val="8"/>
      <name val="Arial"/>
      <family val="2"/>
    </font>
    <font>
      <b/>
      <sz val="11"/>
      <name val="Calibri"/>
      <family val="2"/>
      <scheme val="minor"/>
    </font>
    <font>
      <sz val="10"/>
      <name val="Arial"/>
      <family val="2"/>
    </font>
    <font>
      <sz val="10"/>
      <name val="Arial"/>
    </font>
    <font>
      <sz val="11"/>
      <color indexed="8"/>
      <name val="Calibri"/>
      <family val="2"/>
    </font>
    <font>
      <sz val="11"/>
      <color indexed="9"/>
      <name val="Calibri"/>
      <family val="2"/>
    </font>
    <font>
      <b/>
      <sz val="11"/>
      <color indexed="9"/>
      <name val="Calibri"/>
      <family val="2"/>
    </font>
    <font>
      <sz val="11"/>
      <color indexed="17"/>
      <name val="Calibri"/>
      <family val="2"/>
    </font>
    <font>
      <b/>
      <sz val="11"/>
      <color indexed="63"/>
      <name val="Calibri"/>
      <family val="2"/>
    </font>
    <font>
      <b/>
      <sz val="11"/>
      <color indexed="8"/>
      <name val="Calibri"/>
      <family val="2"/>
    </font>
    <font>
      <sz val="8"/>
      <color indexed="8"/>
      <name val="Arial"/>
      <family val="2"/>
    </font>
    <font>
      <b/>
      <sz val="8"/>
      <color indexed="8"/>
      <name val="Arial"/>
      <family val="2"/>
    </font>
    <font>
      <sz val="19"/>
      <name val="Arial"/>
      <family val="2"/>
    </font>
    <font>
      <sz val="8"/>
      <color indexed="14"/>
      <name val="Arial"/>
      <family val="2"/>
    </font>
    <font>
      <sz val="11"/>
      <color indexed="37"/>
      <name val="Calibri"/>
      <family val="2"/>
    </font>
    <font>
      <b/>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b/>
      <sz val="18"/>
      <color indexed="62"/>
      <name val="Cambria"/>
      <family val="2"/>
    </font>
    <font>
      <sz val="11"/>
      <color indexed="14"/>
      <name val="Calibri"/>
      <family val="2"/>
    </font>
    <font>
      <sz val="8"/>
      <color indexed="62"/>
      <name val="Arial"/>
      <family val="2"/>
    </font>
    <font>
      <sz val="10"/>
      <name val="Courier"/>
      <family val="3"/>
    </font>
    <font>
      <sz val="11"/>
      <color indexed="63"/>
      <name val="Calibri"/>
      <family val="2"/>
    </font>
    <font>
      <sz val="11"/>
      <color indexed="10"/>
      <name val="Calibri"/>
      <family val="2"/>
    </font>
    <font>
      <sz val="11"/>
      <color indexed="36"/>
      <name val="Calibri"/>
      <family val="2"/>
    </font>
    <font>
      <b/>
      <sz val="11"/>
      <color indexed="52"/>
      <name val="Calibri"/>
      <family val="2"/>
    </font>
    <font>
      <b/>
      <sz val="11"/>
      <color indexed="10"/>
      <name val="Calibri"/>
      <family val="2"/>
    </font>
    <font>
      <i/>
      <sz val="11"/>
      <color indexed="55"/>
      <name val="Calibri"/>
      <family val="2"/>
    </font>
    <font>
      <sz val="11"/>
      <color indexed="58"/>
      <name val="Calibri"/>
      <family val="2"/>
    </font>
    <font>
      <sz val="11"/>
      <color indexed="62"/>
      <name val="Calibri"/>
      <family val="2"/>
    </font>
    <font>
      <sz val="11"/>
      <color indexed="52"/>
      <name val="Calibri"/>
      <family val="2"/>
    </font>
    <font>
      <sz val="11"/>
      <color indexed="60"/>
      <name val="Calibri"/>
      <family val="2"/>
    </font>
    <font>
      <sz val="11"/>
      <color indexed="53"/>
      <name val="Calibri"/>
      <family val="2"/>
    </font>
    <font>
      <sz val="8"/>
      <name val="Times New Roman"/>
      <charset val="204"/>
    </font>
  </fonts>
  <fills count="61">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6" tint="0.39997558519241921"/>
        <bgColor indexed="64"/>
      </patternFill>
    </fill>
    <fill>
      <patternFill patternType="solid">
        <fgColor indexed="9"/>
        <bgColor indexed="64"/>
      </patternFill>
    </fill>
    <fill>
      <patternFill patternType="solid">
        <fgColor indexed="9"/>
      </patternFill>
    </fill>
    <fill>
      <patternFill patternType="solid">
        <fgColor indexed="45"/>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10"/>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22"/>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60"/>
      </patternFill>
    </fill>
    <fill>
      <patternFill patternType="solid">
        <fgColor indexed="26"/>
      </patternFill>
    </fill>
    <fill>
      <patternFill patternType="solid">
        <fgColor indexed="43"/>
        <bgColor indexed="64"/>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3"/>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indexed="18"/>
      </patternFill>
    </fill>
    <fill>
      <patternFill patternType="solid">
        <fgColor indexed="21"/>
      </patternFill>
    </fill>
    <fill>
      <patternFill patternType="solid">
        <fgColor indexed="24"/>
      </patternFill>
    </fill>
    <fill>
      <patternFill patternType="solid">
        <fgColor indexed="47"/>
      </patternFill>
    </fill>
    <fill>
      <patternFill patternType="solid">
        <fgColor indexed="55"/>
      </patternFill>
    </fill>
    <fill>
      <patternFill patternType="solid">
        <fgColor indexed="13"/>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64"/>
      </right>
      <top/>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55"/>
      </left>
      <right style="thin">
        <color indexed="55"/>
      </right>
      <top style="thin">
        <color indexed="55"/>
      </top>
      <bottom style="thin">
        <color indexed="55"/>
      </bottom>
      <diagonal/>
    </border>
    <border>
      <left/>
      <right/>
      <top/>
      <bottom style="thick">
        <color indexed="49"/>
      </bottom>
      <diagonal/>
    </border>
    <border>
      <left/>
      <right/>
      <top/>
      <bottom style="thick">
        <color indexed="20"/>
      </bottom>
      <diagonal/>
    </border>
    <border>
      <left/>
      <right/>
      <top/>
      <bottom style="medium">
        <color indexed="20"/>
      </bottom>
      <diagonal/>
    </border>
    <border>
      <left/>
      <right/>
      <top/>
      <bottom style="double">
        <color indexed="52"/>
      </bottom>
      <diagonal/>
    </border>
    <border>
      <left style="thin">
        <color indexed="24"/>
      </left>
      <right style="thin">
        <color indexed="24"/>
      </right>
      <top style="thin">
        <color indexed="24"/>
      </top>
      <bottom style="thin">
        <color indexed="24"/>
      </bottom>
      <diagonal/>
    </border>
    <border>
      <left/>
      <right/>
      <top style="thin">
        <color indexed="49"/>
      </top>
      <bottom style="double">
        <color indexed="49"/>
      </bottom>
      <diagonal/>
    </border>
  </borders>
  <cellStyleXfs count="370">
    <xf numFmtId="0" fontId="0" fillId="0" borderId="0"/>
    <xf numFmtId="43" fontId="5" fillId="0" borderId="0" applyFont="0" applyFill="0" applyBorder="0" applyAlignment="0" applyProtection="0"/>
    <xf numFmtId="0" fontId="7" fillId="0" borderId="0"/>
    <xf numFmtId="0" fontId="5" fillId="0" borderId="0"/>
    <xf numFmtId="44" fontId="5" fillId="0" borderId="0" applyFont="0" applyFill="0" applyBorder="0" applyAlignment="0" applyProtection="0"/>
    <xf numFmtId="0" fontId="1" fillId="0" borderId="0"/>
    <xf numFmtId="43" fontId="10" fillId="0" borderId="0" applyFont="0" applyFill="0" applyBorder="0" applyAlignment="0" applyProtection="0"/>
    <xf numFmtId="9" fontId="10" fillId="0" borderId="0" applyFont="0" applyFill="0" applyBorder="0" applyAlignment="0" applyProtection="0"/>
    <xf numFmtId="0" fontId="5" fillId="0" borderId="0"/>
    <xf numFmtId="0" fontId="5" fillId="0" borderId="0"/>
    <xf numFmtId="0" fontId="11" fillId="0" borderId="0"/>
    <xf numFmtId="44" fontId="10" fillId="0" borderId="0" applyFont="0" applyFill="0" applyBorder="0" applyAlignment="0" applyProtection="0"/>
    <xf numFmtId="43" fontId="1" fillId="0" borderId="0" applyFont="0" applyFill="0" applyBorder="0" applyAlignment="0" applyProtection="0"/>
    <xf numFmtId="0" fontId="10" fillId="0" borderId="0">
      <alignment horizontal="center" wrapText="1"/>
    </xf>
    <xf numFmtId="0" fontId="12" fillId="13" borderId="0" applyNumberFormat="0" applyBorder="0" applyAlignment="0" applyProtection="0"/>
    <xf numFmtId="0" fontId="12"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2" fillId="18" borderId="0" applyNumberFormat="0" applyBorder="0" applyAlignment="0" applyProtection="0"/>
    <xf numFmtId="0" fontId="12" fillId="27" borderId="0" applyNumberFormat="0" applyBorder="0" applyAlignment="0" applyProtection="0"/>
    <xf numFmtId="0" fontId="13" fillId="19"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22" fillId="32" borderId="0" applyNumberFormat="0" applyBorder="0" applyAlignment="0" applyProtection="0"/>
    <xf numFmtId="0" fontId="23" fillId="37" borderId="17" applyNumberFormat="0" applyAlignment="0" applyProtection="0"/>
    <xf numFmtId="0" fontId="14" fillId="28" borderId="18" applyNumberFormat="0" applyAlignment="0" applyProtection="0"/>
    <xf numFmtId="0" fontId="17" fillId="38"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2" fillId="24" borderId="0" applyNumberFormat="0" applyBorder="0" applyAlignment="0" applyProtection="0"/>
    <xf numFmtId="0" fontId="24" fillId="0" borderId="19" applyNumberFormat="0" applyFill="0" applyAlignment="0" applyProtection="0"/>
    <xf numFmtId="0" fontId="25" fillId="0" borderId="20" applyNumberForma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27" fillId="33" borderId="17" applyNumberFormat="0" applyAlignment="0" applyProtection="0"/>
    <xf numFmtId="0" fontId="15" fillId="0" borderId="22" applyNumberFormat="0" applyFill="0" applyAlignment="0" applyProtection="0"/>
    <xf numFmtId="0" fontId="15" fillId="33" borderId="0" applyNumberFormat="0" applyBorder="0" applyAlignment="0" applyProtection="0"/>
    <xf numFmtId="0" fontId="7" fillId="42" borderId="0"/>
    <xf numFmtId="0" fontId="7" fillId="32" borderId="17" applyNumberFormat="0" applyFont="0" applyAlignment="0" applyProtection="0"/>
    <xf numFmtId="0" fontId="16" fillId="37" borderId="23" applyNumberFormat="0" applyAlignment="0" applyProtection="0"/>
    <xf numFmtId="4" fontId="7" fillId="41" borderId="17" applyNumberFormat="0" applyProtection="0">
      <alignment vertical="center"/>
    </xf>
    <xf numFmtId="4" fontId="30" fillId="44" borderId="17" applyNumberFormat="0" applyProtection="0">
      <alignment vertical="center"/>
    </xf>
    <xf numFmtId="4" fontId="7" fillId="44" borderId="17" applyNumberFormat="0" applyProtection="0">
      <alignment horizontal="left" vertical="center" indent="1"/>
    </xf>
    <xf numFmtId="0" fontId="19" fillId="41" borderId="24" applyNumberFormat="0" applyProtection="0">
      <alignment horizontal="left" vertical="top" indent="1"/>
    </xf>
    <xf numFmtId="4" fontId="7" fillId="11" borderId="17" applyNumberFormat="0" applyProtection="0">
      <alignment horizontal="left" vertical="center" indent="1"/>
    </xf>
    <xf numFmtId="4" fontId="7" fillId="7" borderId="17" applyNumberFormat="0" applyProtection="0">
      <alignment horizontal="right" vertical="center"/>
    </xf>
    <xf numFmtId="4" fontId="7" fillId="45" borderId="17" applyNumberFormat="0" applyProtection="0">
      <alignment horizontal="right" vertical="center"/>
    </xf>
    <xf numFmtId="4" fontId="7" fillId="17" borderId="25" applyNumberFormat="0" applyProtection="0">
      <alignment horizontal="right" vertical="center"/>
    </xf>
    <xf numFmtId="4" fontId="7" fillId="10" borderId="17" applyNumberFormat="0" applyProtection="0">
      <alignment horizontal="right" vertical="center"/>
    </xf>
    <xf numFmtId="4" fontId="7" fillId="12" borderId="17" applyNumberFormat="0" applyProtection="0">
      <alignment horizontal="right" vertical="center"/>
    </xf>
    <xf numFmtId="4" fontId="7" fillId="31" borderId="17" applyNumberFormat="0" applyProtection="0">
      <alignment horizontal="right" vertical="center"/>
    </xf>
    <xf numFmtId="4" fontId="7" fillId="22" borderId="17" applyNumberFormat="0" applyProtection="0">
      <alignment horizontal="right" vertical="center"/>
    </xf>
    <xf numFmtId="4" fontId="7" fillId="46" borderId="17" applyNumberFormat="0" applyProtection="0">
      <alignment horizontal="right" vertical="center"/>
    </xf>
    <xf numFmtId="4" fontId="7" fillId="9" borderId="17" applyNumberFormat="0" applyProtection="0">
      <alignment horizontal="right" vertical="center"/>
    </xf>
    <xf numFmtId="4" fontId="7" fillId="47" borderId="25" applyNumberFormat="0" applyProtection="0">
      <alignment horizontal="left" vertical="center" indent="1"/>
    </xf>
    <xf numFmtId="4" fontId="10" fillId="48" borderId="25" applyNumberFormat="0" applyProtection="0">
      <alignment horizontal="left" vertical="center" indent="1"/>
    </xf>
    <xf numFmtId="4" fontId="10" fillId="48" borderId="25" applyNumberFormat="0" applyProtection="0">
      <alignment horizontal="left" vertical="center" indent="1"/>
    </xf>
    <xf numFmtId="4" fontId="7" fillId="49" borderId="17" applyNumberFormat="0" applyProtection="0">
      <alignment horizontal="right" vertical="center"/>
    </xf>
    <xf numFmtId="4" fontId="7" fillId="50" borderId="25" applyNumberFormat="0" applyProtection="0">
      <alignment horizontal="left" vertical="center" indent="1"/>
    </xf>
    <xf numFmtId="4" fontId="7" fillId="49" borderId="25" applyNumberFormat="0" applyProtection="0">
      <alignment horizontal="left" vertical="center" indent="1"/>
    </xf>
    <xf numFmtId="0" fontId="7" fillId="36" borderId="17" applyNumberFormat="0" applyProtection="0">
      <alignment horizontal="left" vertical="center" indent="1"/>
    </xf>
    <xf numFmtId="0" fontId="7" fillId="48" borderId="24" applyNumberFormat="0" applyProtection="0">
      <alignment horizontal="left" vertical="top" indent="1"/>
    </xf>
    <xf numFmtId="0" fontId="7" fillId="51" borderId="17" applyNumberFormat="0" applyProtection="0">
      <alignment horizontal="left" vertical="center" indent="1"/>
    </xf>
    <xf numFmtId="0" fontId="7" fillId="49" borderId="24" applyNumberFormat="0" applyProtection="0">
      <alignment horizontal="left" vertical="top" indent="1"/>
    </xf>
    <xf numFmtId="0" fontId="7" fillId="8" borderId="17" applyNumberFormat="0" applyProtection="0">
      <alignment horizontal="left" vertical="center" indent="1"/>
    </xf>
    <xf numFmtId="0" fontId="7" fillId="8" borderId="24" applyNumberFormat="0" applyProtection="0">
      <alignment horizontal="left" vertical="top" indent="1"/>
    </xf>
    <xf numFmtId="0" fontId="7" fillId="50" borderId="17" applyNumberFormat="0" applyProtection="0">
      <alignment horizontal="left" vertical="center" indent="1"/>
    </xf>
    <xf numFmtId="0" fontId="7" fillId="50" borderId="24" applyNumberFormat="0" applyProtection="0">
      <alignment horizontal="left" vertical="top" indent="1"/>
    </xf>
    <xf numFmtId="0" fontId="7" fillId="6" borderId="26" applyNumberFormat="0">
      <protection locked="0"/>
    </xf>
    <xf numFmtId="0" fontId="8" fillId="48" borderId="27" applyBorder="0"/>
    <xf numFmtId="4" fontId="18" fillId="43" borderId="24" applyNumberFormat="0" applyProtection="0">
      <alignment vertical="center"/>
    </xf>
    <xf numFmtId="4" fontId="30" fillId="52" borderId="9" applyNumberFormat="0" applyProtection="0">
      <alignment vertical="center"/>
    </xf>
    <xf numFmtId="4" fontId="18" fillId="36" borderId="24" applyNumberFormat="0" applyProtection="0">
      <alignment horizontal="left" vertical="center" indent="1"/>
    </xf>
    <xf numFmtId="0" fontId="18" fillId="43" borderId="24" applyNumberFormat="0" applyProtection="0">
      <alignment horizontal="left" vertical="top" indent="1"/>
    </xf>
    <xf numFmtId="4" fontId="7" fillId="0" borderId="17" applyNumberFormat="0" applyProtection="0">
      <alignment horizontal="right" vertical="center"/>
    </xf>
    <xf numFmtId="4" fontId="30" fillId="5" borderId="17" applyNumberFormat="0" applyProtection="0">
      <alignment horizontal="right" vertical="center"/>
    </xf>
    <xf numFmtId="4" fontId="7" fillId="11" borderId="17" applyNumberFormat="0" applyProtection="0">
      <alignment horizontal="left" vertical="center" indent="1"/>
    </xf>
    <xf numFmtId="0" fontId="18" fillId="49" borderId="24" applyNumberFormat="0" applyProtection="0">
      <alignment horizontal="left" vertical="top" indent="1"/>
    </xf>
    <xf numFmtId="4" fontId="20" fillId="53" borderId="25" applyNumberFormat="0" applyProtection="0">
      <alignment horizontal="left" vertical="center" indent="1"/>
    </xf>
    <xf numFmtId="0" fontId="7" fillId="54" borderId="9"/>
    <xf numFmtId="4" fontId="21" fillId="6" borderId="17" applyNumberFormat="0" applyProtection="0">
      <alignment horizontal="right" vertical="center"/>
    </xf>
    <xf numFmtId="0" fontId="28" fillId="0" borderId="0" applyNumberFormat="0" applyFill="0" applyBorder="0" applyAlignment="0" applyProtection="0"/>
    <xf numFmtId="0" fontId="17" fillId="0" borderId="28" applyNumberFormat="0" applyFill="0" applyAlignment="0" applyProtection="0"/>
    <xf numFmtId="0" fontId="29" fillId="0" borderId="0" applyNumberFormat="0" applyFill="0" applyBorder="0" applyAlignment="0" applyProtection="0"/>
    <xf numFmtId="0" fontId="7" fillId="42" borderId="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7" fillId="42" borderId="0"/>
    <xf numFmtId="0" fontId="13" fillId="1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7" fillId="42" borderId="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0" fillId="0" borderId="0">
      <alignment horizontal="center" wrapText="1"/>
    </xf>
    <xf numFmtId="43" fontId="1" fillId="0" borderId="0" applyFont="0" applyFill="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7" fillId="42" borderId="0"/>
    <xf numFmtId="0" fontId="13" fillId="1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44" fontId="1" fillId="0" borderId="0" applyFont="0" applyFill="0" applyBorder="0" applyAlignment="0" applyProtection="0"/>
    <xf numFmtId="0" fontId="10" fillId="0" borderId="0"/>
    <xf numFmtId="0" fontId="32" fillId="55" borderId="0" applyNumberFormat="0" applyBorder="0" applyAlignment="0" applyProtection="0"/>
    <xf numFmtId="0" fontId="32" fillId="53" borderId="0" applyNumberFormat="0" applyBorder="0" applyAlignment="0" applyProtection="0"/>
    <xf numFmtId="0" fontId="32" fillId="56" borderId="0" applyNumberFormat="0" applyBorder="0" applyAlignment="0" applyProtection="0"/>
    <xf numFmtId="0" fontId="32" fillId="17" borderId="0" applyNumberFormat="0" applyBorder="0" applyAlignment="0" applyProtection="0"/>
    <xf numFmtId="0" fontId="32" fillId="6" borderId="0" applyNumberFormat="0" applyBorder="0" applyAlignment="0" applyProtection="0"/>
    <xf numFmtId="0" fontId="32" fillId="53" borderId="0" applyNumberFormat="0" applyBorder="0" applyAlignment="0" applyProtection="0"/>
    <xf numFmtId="0" fontId="32" fillId="55" borderId="0" applyNumberFormat="0" applyBorder="0" applyAlignment="0" applyProtection="0"/>
    <xf numFmtId="0" fontId="32" fillId="53"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6" borderId="0" applyNumberFormat="0" applyBorder="0" applyAlignment="0" applyProtection="0"/>
    <xf numFmtId="0" fontId="32" fillId="58" borderId="0" applyNumberFormat="0" applyBorder="0" applyAlignment="0" applyProtection="0"/>
    <xf numFmtId="0" fontId="33" fillId="54" borderId="0" applyNumberFormat="0" applyBorder="0" applyAlignment="0" applyProtection="0"/>
    <xf numFmtId="0" fontId="33" fillId="53" borderId="0" applyNumberFormat="0" applyBorder="0" applyAlignment="0" applyProtection="0"/>
    <xf numFmtId="0" fontId="33" fillId="56" borderId="0" applyNumberFormat="0" applyBorder="0" applyAlignment="0" applyProtection="0"/>
    <xf numFmtId="0" fontId="33" fillId="57" borderId="0" applyNumberFormat="0" applyBorder="0" applyAlignment="0" applyProtection="0"/>
    <xf numFmtId="0" fontId="33" fillId="54" borderId="0" applyNumberFormat="0" applyBorder="0" applyAlignment="0" applyProtection="0"/>
    <xf numFmtId="0" fontId="33" fillId="58" borderId="0" applyNumberFormat="0" applyBorder="0" applyAlignment="0" applyProtection="0"/>
    <xf numFmtId="0" fontId="33" fillId="11" borderId="0" applyNumberFormat="0" applyBorder="0" applyAlignment="0" applyProtection="0"/>
    <xf numFmtId="0" fontId="33" fillId="31" borderId="0" applyNumberFormat="0" applyBorder="0" applyAlignment="0" applyProtection="0"/>
    <xf numFmtId="0" fontId="33" fillId="56" borderId="0" applyNumberFormat="0" applyBorder="0" applyAlignment="0" applyProtection="0"/>
    <xf numFmtId="0" fontId="33" fillId="48" borderId="0" applyNumberFormat="0" applyBorder="0" applyAlignment="0" applyProtection="0"/>
    <xf numFmtId="0" fontId="33" fillId="11" borderId="0" applyNumberFormat="0" applyBorder="0" applyAlignment="0" applyProtection="0"/>
    <xf numFmtId="0" fontId="33" fillId="51" borderId="0" applyNumberFormat="0" applyBorder="0" applyAlignment="0" applyProtection="0"/>
    <xf numFmtId="0" fontId="34" fillId="7" borderId="0" applyNumberFormat="0" applyBorder="0" applyAlignment="0" applyProtection="0"/>
    <xf numFmtId="0" fontId="35" fillId="17" borderId="29" applyNumberFormat="0" applyAlignment="0" applyProtection="0"/>
    <xf numFmtId="0" fontId="36" fillId="59" borderId="18" applyNumberFormat="0" applyAlignment="0" applyProtection="0"/>
    <xf numFmtId="164" fontId="10" fillId="0" borderId="0" applyFont="0" applyFill="0" applyBorder="0" applyAlignment="0" applyProtection="0"/>
    <xf numFmtId="0" fontId="37" fillId="0" borderId="0" applyNumberFormat="0" applyFill="0" applyBorder="0" applyAlignment="0" applyProtection="0"/>
    <xf numFmtId="0" fontId="38" fillId="60" borderId="0" applyNumberFormat="0" applyBorder="0" applyAlignment="0" applyProtection="0"/>
    <xf numFmtId="0" fontId="24" fillId="0" borderId="30" applyNumberFormat="0" applyFill="0" applyAlignment="0" applyProtection="0"/>
    <xf numFmtId="0" fontId="25" fillId="0" borderId="31" applyNumberFormat="0" applyFill="0" applyAlignment="0" applyProtection="0"/>
    <xf numFmtId="0" fontId="26" fillId="0" borderId="32" applyNumberFormat="0" applyFill="0" applyAlignment="0" applyProtection="0"/>
    <xf numFmtId="0" fontId="39" fillId="58" borderId="29" applyNumberFormat="0" applyAlignment="0" applyProtection="0"/>
    <xf numFmtId="0" fontId="40" fillId="0" borderId="33" applyNumberFormat="0" applyFill="0" applyAlignment="0" applyProtection="0"/>
    <xf numFmtId="0" fontId="41" fillId="41" borderId="0" applyNumberFormat="0" applyBorder="0" applyAlignment="0" applyProtection="0"/>
    <xf numFmtId="0" fontId="10" fillId="0" borderId="0"/>
    <xf numFmtId="0" fontId="10" fillId="43" borderId="34" applyNumberFormat="0" applyFont="0" applyAlignment="0" applyProtection="0"/>
    <xf numFmtId="0" fontId="16" fillId="17" borderId="23" applyNumberFormat="0" applyAlignment="0" applyProtection="0"/>
    <xf numFmtId="0" fontId="28" fillId="0" borderId="0" applyNumberFormat="0" applyFill="0" applyBorder="0" applyAlignment="0" applyProtection="0"/>
    <xf numFmtId="0" fontId="16" fillId="0" borderId="35" applyNumberFormat="0" applyFill="0" applyAlignment="0" applyProtection="0"/>
    <xf numFmtId="0" fontId="42"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165" fontId="31" fillId="0" borderId="0"/>
    <xf numFmtId="165" fontId="31" fillId="0" borderId="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165" fontId="31" fillId="0" borderId="0"/>
    <xf numFmtId="9" fontId="1" fillId="0" borderId="0" applyFont="0" applyFill="0" applyBorder="0" applyAlignment="0" applyProtection="0"/>
  </cellStyleXfs>
  <cellXfs count="52">
    <xf numFmtId="0" fontId="0" fillId="2" borderId="0" xfId="0" applyFill="1" applyBorder="1" applyAlignment="1">
      <alignment horizontal="left" vertical="top"/>
    </xf>
    <xf numFmtId="0" fontId="2" fillId="2" borderId="0" xfId="0" applyFont="1" applyFill="1" applyBorder="1" applyAlignment="1">
      <alignment horizontal="left" vertical="top"/>
    </xf>
    <xf numFmtId="0" fontId="2" fillId="2" borderId="1" xfId="0" applyFont="1" applyFill="1" applyBorder="1" applyAlignment="1">
      <alignment horizontal="left" vertical="top"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0" xfId="0" applyFont="1" applyFill="1" applyBorder="1" applyAlignment="1">
      <alignment horizontal="left" vertical="top"/>
    </xf>
    <xf numFmtId="0" fontId="7" fillId="0" borderId="0" xfId="2"/>
    <xf numFmtId="0" fontId="7" fillId="0" borderId="0" xfId="2" applyBorder="1"/>
    <xf numFmtId="0" fontId="8" fillId="0" borderId="0" xfId="2" applyFont="1"/>
    <xf numFmtId="0" fontId="6" fillId="0" borderId="0" xfId="2" applyFont="1" applyFill="1" applyProtection="1"/>
    <xf numFmtId="0" fontId="7" fillId="0" borderId="0" xfId="2" applyFill="1"/>
    <xf numFmtId="0" fontId="6" fillId="3" borderId="0" xfId="2" applyFont="1" applyFill="1" applyProtection="1"/>
    <xf numFmtId="0" fontId="3" fillId="2" borderId="10"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2" fillId="2" borderId="12" xfId="3" applyFont="1" applyFill="1" applyBorder="1" applyAlignment="1">
      <alignment horizontal="center" vertical="center" wrapText="1"/>
    </xf>
    <xf numFmtId="41" fontId="7" fillId="0" borderId="9" xfId="2" applyNumberFormat="1" applyFill="1" applyBorder="1"/>
    <xf numFmtId="41" fontId="7" fillId="3" borderId="9" xfId="2" applyNumberFormat="1" applyFill="1" applyBorder="1"/>
    <xf numFmtId="41" fontId="7" fillId="0" borderId="13" xfId="2" applyNumberFormat="1" applyFill="1" applyBorder="1"/>
    <xf numFmtId="41" fontId="7" fillId="3" borderId="13" xfId="2" applyNumberFormat="1" applyFill="1" applyBorder="1"/>
    <xf numFmtId="41" fontId="7" fillId="0" borderId="14" xfId="2" applyNumberFormat="1" applyFont="1" applyFill="1" applyBorder="1" applyProtection="1"/>
    <xf numFmtId="41" fontId="7" fillId="3" borderId="14" xfId="2" applyNumberFormat="1" applyFont="1" applyFill="1" applyBorder="1" applyProtection="1"/>
    <xf numFmtId="0" fontId="9" fillId="3" borderId="1" xfId="0" applyFont="1" applyFill="1" applyBorder="1" applyAlignment="1">
      <alignment horizontal="center" vertical="center" wrapText="1"/>
    </xf>
    <xf numFmtId="3" fontId="3" fillId="2" borderId="1" xfId="1" applyNumberFormat="1" applyFont="1" applyFill="1" applyBorder="1" applyAlignment="1">
      <alignment horizontal="center" vertical="center" wrapText="1"/>
    </xf>
    <xf numFmtId="37" fontId="3" fillId="2" borderId="1" xfId="1" applyNumberFormat="1" applyFont="1" applyFill="1" applyBorder="1" applyAlignment="1">
      <alignment horizontal="center" vertical="center" wrapText="1"/>
    </xf>
    <xf numFmtId="0" fontId="7" fillId="3" borderId="0" xfId="2" applyFill="1"/>
    <xf numFmtId="0" fontId="6" fillId="4" borderId="0" xfId="2" applyFont="1" applyFill="1" applyProtection="1"/>
    <xf numFmtId="41" fontId="7" fillId="4" borderId="13" xfId="2" applyNumberFormat="1" applyFill="1" applyBorder="1"/>
    <xf numFmtId="41" fontId="7" fillId="4" borderId="9" xfId="2" applyNumberFormat="1" applyFill="1" applyBorder="1"/>
    <xf numFmtId="41" fontId="7" fillId="4" borderId="14" xfId="2" applyNumberFormat="1" applyFont="1" applyFill="1" applyBorder="1" applyProtection="1"/>
    <xf numFmtId="0" fontId="7" fillId="4" borderId="0" xfId="2" applyFill="1"/>
    <xf numFmtId="0" fontId="2" fillId="0" borderId="1" xfId="0"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0" fontId="2" fillId="0" borderId="0" xfId="0" applyFont="1" applyFill="1" applyBorder="1" applyAlignment="1">
      <alignment horizontal="left" vertical="top"/>
    </xf>
    <xf numFmtId="0" fontId="7" fillId="0" borderId="0" xfId="2" applyFill="1" applyAlignment="1"/>
    <xf numFmtId="0" fontId="7" fillId="0" borderId="16" xfId="2" applyFill="1" applyBorder="1" applyAlignment="1"/>
    <xf numFmtId="0" fontId="9" fillId="0" borderId="1" xfId="0" applyFont="1" applyFill="1" applyBorder="1" applyAlignment="1">
      <alignment horizontal="center" vertical="center" wrapText="1"/>
    </xf>
    <xf numFmtId="0" fontId="8" fillId="0" borderId="6" xfId="2" applyFont="1" applyFill="1" applyBorder="1" applyAlignment="1">
      <alignment horizontal="center"/>
    </xf>
    <xf numFmtId="0" fontId="8" fillId="0" borderId="7" xfId="2" applyFont="1" applyFill="1" applyBorder="1" applyAlignment="1">
      <alignment horizontal="center"/>
    </xf>
    <xf numFmtId="0" fontId="8" fillId="0" borderId="8" xfId="2" applyFont="1" applyFill="1" applyBorder="1" applyAlignment="1">
      <alignment horizontal="center"/>
    </xf>
    <xf numFmtId="0" fontId="8" fillId="0" borderId="2" xfId="2" applyFont="1" applyBorder="1" applyAlignment="1">
      <alignment horizontal="center"/>
    </xf>
    <xf numFmtId="0" fontId="8" fillId="0" borderId="3" xfId="2" applyFont="1" applyBorder="1" applyAlignment="1">
      <alignment horizontal="center"/>
    </xf>
    <xf numFmtId="0" fontId="8" fillId="0" borderId="4" xfId="2" applyFont="1" applyBorder="1" applyAlignment="1">
      <alignment horizontal="center"/>
    </xf>
    <xf numFmtId="0" fontId="8" fillId="0" borderId="6" xfId="2" applyFont="1" applyBorder="1" applyAlignment="1">
      <alignment horizontal="center"/>
    </xf>
    <xf numFmtId="0" fontId="8" fillId="0" borderId="7" xfId="2" applyFont="1" applyBorder="1" applyAlignment="1">
      <alignment horizontal="center"/>
    </xf>
    <xf numFmtId="0" fontId="8" fillId="0" borderId="8" xfId="2" applyFont="1" applyBorder="1" applyAlignment="1">
      <alignment horizontal="center"/>
    </xf>
    <xf numFmtId="0" fontId="2" fillId="2" borderId="1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center" vertical="top"/>
    </xf>
    <xf numFmtId="0" fontId="3" fillId="2" borderId="15" xfId="0" applyFont="1" applyFill="1" applyBorder="1" applyAlignment="1">
      <alignment horizontal="left" vertical="center" wrapText="1"/>
    </xf>
    <xf numFmtId="0" fontId="3" fillId="2" borderId="5" xfId="0" applyFont="1" applyFill="1" applyBorder="1" applyAlignment="1">
      <alignment horizontal="left" vertical="center" wrapText="1"/>
    </xf>
    <xf numFmtId="3" fontId="3" fillId="0" borderId="1" xfId="1" applyNumberFormat="1" applyFont="1" applyBorder="1" applyAlignment="1">
      <alignment horizontal="center" vertical="center" wrapText="1"/>
    </xf>
  </cellXfs>
  <cellStyles count="370">
    <cellStyle name="20% - Accent1 2" xfId="317" xr:uid="{9015A1B6-AC5F-4E9F-84EE-3DC36891E0D1}"/>
    <cellStyle name="20% - Accent2 2" xfId="318" xr:uid="{2A6AFB98-9EDF-4AE1-8594-C7AF9A53470C}"/>
    <cellStyle name="20% - Accent3 2" xfId="319" xr:uid="{796E1939-9490-49F5-9313-4B28EC876D79}"/>
    <cellStyle name="20% - Accent4 2" xfId="320" xr:uid="{29C95C74-FD8D-4FDD-9430-38448C046466}"/>
    <cellStyle name="20% - Accent5 2" xfId="321" xr:uid="{3FF0988E-F009-4028-8D15-AA4B82F05156}"/>
    <cellStyle name="20% - Accent6 2" xfId="322" xr:uid="{0DDCDE57-2A19-4C35-97CD-DC9F7E625089}"/>
    <cellStyle name="40% - Accent1 2" xfId="323" xr:uid="{B14387E6-4384-4764-B796-C4765169A897}"/>
    <cellStyle name="40% - Accent2 2" xfId="324" xr:uid="{83E7A085-B70F-4BDB-BE9D-216EECC993E9}"/>
    <cellStyle name="40% - Accent3 2" xfId="325" xr:uid="{3C8BF897-32DD-4A88-987C-FC44AB0748A9}"/>
    <cellStyle name="40% - Accent4 2" xfId="326" xr:uid="{3D46C3E0-E7EA-42B5-9170-FB4EF200D04E}"/>
    <cellStyle name="40% - Accent5 2" xfId="327" xr:uid="{27E23FDF-FDB7-4B2A-A537-A6FE7033846C}"/>
    <cellStyle name="40% - Accent6 2" xfId="328" xr:uid="{5E1377DF-4326-4536-9243-63CA4762427D}"/>
    <cellStyle name="60% - Accent1 2" xfId="329" xr:uid="{96143C63-6657-4E5C-B7AC-6B9FB7C9570D}"/>
    <cellStyle name="60% - Accent2 2" xfId="330" xr:uid="{96D2F7EE-D322-42D1-9EB0-86E808DCEBA6}"/>
    <cellStyle name="60% - Accent3 2" xfId="331" xr:uid="{BB81A9D6-D92C-4A39-B5C3-05C04EAC18CC}"/>
    <cellStyle name="60% - Accent4 2" xfId="332" xr:uid="{64A36C2F-FE6A-4A36-A952-25FDBBD5FB3B}"/>
    <cellStyle name="60% - Accent5 2" xfId="333" xr:uid="{657A0A1B-43DC-4D90-8405-0DB66A4A5B20}"/>
    <cellStyle name="60% - Accent6 2" xfId="334" xr:uid="{4300F27B-27EE-40AC-8866-FD7C0B80A1A6}"/>
    <cellStyle name="Accent1 - 20%" xfId="14" xr:uid="{275B546A-E3F4-46FD-AF7F-1DC1B22D2394}"/>
    <cellStyle name="Accent1 - 40%" xfId="15" xr:uid="{40729E9D-0B07-4646-AACA-F4DA3CE5C03C}"/>
    <cellStyle name="Accent1 - 60%" xfId="16" xr:uid="{88EF0B50-5D4B-4B94-AB42-14901FB39C55}"/>
    <cellStyle name="Accent1 10" xfId="147" xr:uid="{A5CF0506-DFBD-43BB-8236-438B5072D5A4}"/>
    <cellStyle name="Accent1 11" xfId="149" xr:uid="{BE09BDC7-9015-455E-9998-2D7D04381FCD}"/>
    <cellStyle name="Accent1 12" xfId="192" xr:uid="{CE405380-B2E8-41AC-A4D0-06DFD240E367}"/>
    <cellStyle name="Accent1 13" xfId="197" xr:uid="{0A79900C-CEA5-4691-84F2-C222A5C6A2AD}"/>
    <cellStyle name="Accent1 14" xfId="201" xr:uid="{CC35FF77-F81E-48E1-B8B6-2B16B50F6AF7}"/>
    <cellStyle name="Accent1 15" xfId="205" xr:uid="{9570CB70-EE64-4C81-905B-3AA9A28A9E01}"/>
    <cellStyle name="Accent1 16" xfId="208" xr:uid="{284CDFCB-1A5A-41E4-A47C-7057D6936925}"/>
    <cellStyle name="Accent1 17" xfId="212" xr:uid="{412429C2-66E4-4EEB-BFAB-25C9BBE1669A}"/>
    <cellStyle name="Accent1 18" xfId="215" xr:uid="{D4AAC997-629B-4248-9F4D-4C879C765730}"/>
    <cellStyle name="Accent1 19" xfId="217" xr:uid="{A5E90D9D-B9A3-41A4-86F8-EB81E8BF7495}"/>
    <cellStyle name="Accent1 2" xfId="17" xr:uid="{B7DBB433-9FB0-4999-AF17-177E0698FEAE}"/>
    <cellStyle name="Accent1 20" xfId="220" xr:uid="{9C12AE34-ECBB-4FFB-87FC-1615FEB86F46}"/>
    <cellStyle name="Accent1 21" xfId="223" xr:uid="{62008357-B1E8-4B3B-BAF1-F3DE846D0DB1}"/>
    <cellStyle name="Accent1 22" xfId="225" xr:uid="{AFD5004A-292B-413B-91DF-BB4EA4A122E8}"/>
    <cellStyle name="Accent1 23" xfId="227" xr:uid="{2715DDB9-7C04-4EED-8372-A1B58EDADB5F}"/>
    <cellStyle name="Accent1 24" xfId="230" xr:uid="{F3F47FA7-AFE8-4B07-935C-872AE1D3F738}"/>
    <cellStyle name="Accent1 25" xfId="260" xr:uid="{4E726C22-13E2-4BEE-B937-88E53FEAAE12}"/>
    <cellStyle name="Accent1 26" xfId="263" xr:uid="{11D9C7F7-60B2-4FFD-A148-2847791429A4}"/>
    <cellStyle name="Accent1 27" xfId="265" xr:uid="{F8ACF2E9-4C0D-45C6-BCE5-8A75A1B098F9}"/>
    <cellStyle name="Accent1 28" xfId="267" xr:uid="{4C5766A3-DD59-4E8E-94E4-B72EE9AE62C2}"/>
    <cellStyle name="Accent1 29" xfId="269" xr:uid="{DAC98E4D-E26E-406E-846A-A6F5D4E37B32}"/>
    <cellStyle name="Accent1 3" xfId="18" xr:uid="{716DCCBC-2310-411D-98DC-577F5C2E3337}"/>
    <cellStyle name="Accent1 30" xfId="271" xr:uid="{12637CDC-FEEE-488B-B867-C666AB002E89}"/>
    <cellStyle name="Accent1 31" xfId="273" xr:uid="{70C9C45F-236F-4841-A69E-4577E7C7AD30}"/>
    <cellStyle name="Accent1 32" xfId="302" xr:uid="{2DD24978-7E7C-463B-863F-17A95904C83B}"/>
    <cellStyle name="Accent1 33" xfId="306" xr:uid="{E678E6CD-B103-4DA3-8A74-751961B367E0}"/>
    <cellStyle name="Accent1 34" xfId="308" xr:uid="{3ED96587-FD4D-4750-A471-958671317936}"/>
    <cellStyle name="Accent1 35" xfId="310" xr:uid="{60EA253A-6CBE-4DD7-B072-80A7947518C1}"/>
    <cellStyle name="Accent1 36" xfId="312" xr:uid="{B32954EB-AAF8-459F-B8BB-6761E6804D94}"/>
    <cellStyle name="Accent1 37" xfId="314" xr:uid="{058085C6-AFE3-45B6-AABB-C59B73B2B931}"/>
    <cellStyle name="Accent1 38" xfId="335" xr:uid="{39F3652F-CAD1-4775-AB96-5D2808BF3EFE}"/>
    <cellStyle name="Accent1 4" xfId="19" xr:uid="{D6A48ACD-F526-445D-ADFB-0C1A33E93FF6}"/>
    <cellStyle name="Accent1 5" xfId="20" xr:uid="{1D6D796B-DC96-4CCE-9C90-D3A4B45D216E}"/>
    <cellStyle name="Accent1 6" xfId="21" xr:uid="{08538F40-3646-4946-83A8-E172BBF2DA25}"/>
    <cellStyle name="Accent1 7" xfId="22" xr:uid="{A00A0E84-E6CC-430C-9EFA-AC09AE7CC138}"/>
    <cellStyle name="Accent1 8" xfId="130" xr:uid="{31B5A464-3D74-4265-A279-1509106C41BD}"/>
    <cellStyle name="Accent1 9" xfId="145" xr:uid="{168BD635-D577-4A08-8CE8-5C22607DB764}"/>
    <cellStyle name="Accent2 - 20%" xfId="23" xr:uid="{C6D78ECC-1B42-4278-A708-70942AE76F6D}"/>
    <cellStyle name="Accent2 - 40%" xfId="24" xr:uid="{5256B702-2F5F-4827-A286-FAB7BA4B07EB}"/>
    <cellStyle name="Accent2 - 60%" xfId="25" xr:uid="{F9C93898-A3FD-4A3B-8EA8-F25232FC2141}"/>
    <cellStyle name="Accent2 10" xfId="146" xr:uid="{BE395656-CF6D-4D70-A886-03EF7B6E37D0}"/>
    <cellStyle name="Accent2 11" xfId="153" xr:uid="{D8E628A9-0868-4C2C-B0D1-003B260897A3}"/>
    <cellStyle name="Accent2 12" xfId="189" xr:uid="{2230691D-9BE0-4338-A829-6180587331E5}"/>
    <cellStyle name="Accent2 13" xfId="194" xr:uid="{3E405F1F-4F9B-46A1-A892-2569ABDC8F70}"/>
    <cellStyle name="Accent2 14" xfId="198" xr:uid="{B3BC5625-B847-4701-A7E6-E00410CD4F38}"/>
    <cellStyle name="Accent2 15" xfId="202" xr:uid="{E214FB2A-EC20-47F3-B31B-0CD1C39A8076}"/>
    <cellStyle name="Accent2 16" xfId="206" xr:uid="{D9BFAEF2-5444-4430-8206-F24143602BC5}"/>
    <cellStyle name="Accent2 17" xfId="209" xr:uid="{76F8AE74-C3A8-4FFB-B080-4E126BDFAADE}"/>
    <cellStyle name="Accent2 18" xfId="213" xr:uid="{BC124651-ED9F-468A-A202-03025AE77CED}"/>
    <cellStyle name="Accent2 19" xfId="211" xr:uid="{38A2E6D7-F524-46EB-B940-DCF7F7A3773E}"/>
    <cellStyle name="Accent2 2" xfId="26" xr:uid="{D895EE1E-BB8B-458F-988E-807FC5176A9E}"/>
    <cellStyle name="Accent2 20" xfId="219" xr:uid="{0015E7F7-9023-4632-AE27-74D709C19FB1}"/>
    <cellStyle name="Accent2 21" xfId="221" xr:uid="{65EADF63-CA75-4531-BBAE-2C1C306259A8}"/>
    <cellStyle name="Accent2 22" xfId="224" xr:uid="{498D89B0-8C1F-4FEB-BAC3-8663614FF96F}"/>
    <cellStyle name="Accent2 23" xfId="226" xr:uid="{03CC1FDA-39B9-469F-A4F1-43BF84519032}"/>
    <cellStyle name="Accent2 24" xfId="233" xr:uid="{D7E0A4DE-0336-416D-9F10-E9D18713C52E}"/>
    <cellStyle name="Accent2 25" xfId="258" xr:uid="{BDE5530A-FD31-4512-A999-F1CA5EC88999}"/>
    <cellStyle name="Accent2 26" xfId="261" xr:uid="{60233BB7-C2F8-4BBA-A782-CE98B72647CD}"/>
    <cellStyle name="Accent2 27" xfId="264" xr:uid="{A6FF5EF6-9739-4E00-82D9-20D98A96A32C}"/>
    <cellStyle name="Accent2 28" xfId="266" xr:uid="{26B25174-9BD5-488E-BC77-6CD5B3F9E9AA}"/>
    <cellStyle name="Accent2 29" xfId="268" xr:uid="{DE1D155E-E2EA-43EB-8CEA-9F398F6A1629}"/>
    <cellStyle name="Accent2 3" xfId="27" xr:uid="{4845D3F2-9376-42B6-825B-7688E3C518AF}"/>
    <cellStyle name="Accent2 30" xfId="270" xr:uid="{F39F198A-DD39-4C81-A0C6-B00C71C74C7B}"/>
    <cellStyle name="Accent2 31" xfId="276" xr:uid="{1837214C-6FA2-4CF8-88DB-FC29B8EB725C}"/>
    <cellStyle name="Accent2 32" xfId="300" xr:uid="{53872DF1-D4F5-43C7-AB70-1E4CD412A0CE}"/>
    <cellStyle name="Accent2 33" xfId="304" xr:uid="{AF5F2ADC-49C1-46CF-824E-D0C0DFDD94B9}"/>
    <cellStyle name="Accent2 34" xfId="307" xr:uid="{9E6CFE2D-3B5B-4515-9CE2-16CB42CD44BB}"/>
    <cellStyle name="Accent2 35" xfId="309" xr:uid="{7EE9B5B7-431F-4411-B3C8-BA114E53E33F}"/>
    <cellStyle name="Accent2 36" xfId="311" xr:uid="{962FCE84-7BA0-4CE5-977D-7B91B976907D}"/>
    <cellStyle name="Accent2 37" xfId="313" xr:uid="{CDDB7674-D5F4-4A5E-BDB7-C60C3E734C0B}"/>
    <cellStyle name="Accent2 38" xfId="336" xr:uid="{B77AA330-CF5F-47B0-862A-DA918D38CEA4}"/>
    <cellStyle name="Accent2 4" xfId="28" xr:uid="{B7958062-E483-425C-BC17-AB413A605373}"/>
    <cellStyle name="Accent2 5" xfId="29" xr:uid="{5D505404-5B9F-4D44-B956-127B9B1FFBE5}"/>
    <cellStyle name="Accent2 6" xfId="30" xr:uid="{3ABF8CDF-CF7A-47EB-94F5-1833062EC9B2}"/>
    <cellStyle name="Accent2 7" xfId="31" xr:uid="{D4B03C0A-0A7C-49B2-ABAC-D0B7FCE45104}"/>
    <cellStyle name="Accent2 8" xfId="132" xr:uid="{8D2C5610-1B11-467A-8F25-F643C8F4A65B}"/>
    <cellStyle name="Accent2 9" xfId="144" xr:uid="{F6777CBE-4246-4EC9-A705-C453FFA02A1C}"/>
    <cellStyle name="Accent3 - 20%" xfId="32" xr:uid="{01085964-3161-4743-9537-38228D4B5FBC}"/>
    <cellStyle name="Accent3 - 40%" xfId="33" xr:uid="{DDF418DE-36D5-441A-9A26-B3F217B46A61}"/>
    <cellStyle name="Accent3 - 60%" xfId="34" xr:uid="{A04217A6-2BF4-48F6-8E9D-81A9068333CD}"/>
    <cellStyle name="Accent3 10" xfId="131" xr:uid="{DC0332EC-AE20-4FC4-A406-1C30CF2D34AC}"/>
    <cellStyle name="Accent3 11" xfId="156" xr:uid="{95287ED6-8BB1-49D3-B55A-B8BBCB07B7CD}"/>
    <cellStyle name="Accent3 12" xfId="185" xr:uid="{52A291D3-42D8-41A9-80C1-2D3D3AC1227A}"/>
    <cellStyle name="Accent3 13" xfId="152" xr:uid="{8673EE0E-F691-4247-8753-16BED55C8F0C}"/>
    <cellStyle name="Accent3 14" xfId="188" xr:uid="{59B7F943-95C6-4B2D-B989-068D2C2FA87B}"/>
    <cellStyle name="Accent3 15" xfId="193" xr:uid="{3E533443-8291-4F1B-B0F7-385C65BB281B}"/>
    <cellStyle name="Accent3 16" xfId="191" xr:uid="{620BE05C-F00A-40F2-B10F-B65D69AEE36A}"/>
    <cellStyle name="Accent3 17" xfId="196" xr:uid="{29C95C9C-6033-43C4-902B-0E7F30D9F6E5}"/>
    <cellStyle name="Accent3 18" xfId="200" xr:uid="{9BC5892E-1199-4810-BD83-8492B6542740}"/>
    <cellStyle name="Accent3 19" xfId="203" xr:uid="{97B0FFBD-7B47-4E30-B8F8-89654D17D1DE}"/>
    <cellStyle name="Accent3 2" xfId="35" xr:uid="{6977E1CD-CF0D-46AA-94AC-6380FB27A028}"/>
    <cellStyle name="Accent3 20" xfId="214" xr:uid="{CD6D716F-31EA-4EB3-B2C3-6D2AE8FBEF27}"/>
    <cellStyle name="Accent3 21" xfId="210" xr:uid="{04C6983C-C42A-4E00-AE9C-2A6DB8973C84}"/>
    <cellStyle name="Accent3 22" xfId="218" xr:uid="{7E8E2C49-2B7B-47D6-83B4-B1512A570604}"/>
    <cellStyle name="Accent3 23" xfId="216" xr:uid="{961F0A70-D93E-43D3-9CB2-5260928586C3}"/>
    <cellStyle name="Accent3 24" xfId="236" xr:uid="{602015F5-C328-4DD2-BD81-863B99450360}"/>
    <cellStyle name="Accent3 25" xfId="255" xr:uid="{6612917E-388D-4F13-B57C-548C6DC0A02C}"/>
    <cellStyle name="Accent3 26" xfId="234" xr:uid="{6A27A5CC-2A42-4384-847B-4D73A93EE2C9}"/>
    <cellStyle name="Accent3 27" xfId="257" xr:uid="{957E161F-67B9-4B5A-87E5-101BACFE5F93}"/>
    <cellStyle name="Accent3 28" xfId="231" xr:uid="{F5847963-837A-4413-9E04-CB768253A0AD}"/>
    <cellStyle name="Accent3 29" xfId="259" xr:uid="{0CC4480C-8B11-4187-A11F-A75E44633BD9}"/>
    <cellStyle name="Accent3 3" xfId="36" xr:uid="{1E2D4580-B26B-41FA-8A47-1E418EDE81AC}"/>
    <cellStyle name="Accent3 30" xfId="262" xr:uid="{CCCA8485-306C-48E8-A689-0D4DAAA47796}"/>
    <cellStyle name="Accent3 31" xfId="278" xr:uid="{39F72673-86C5-49D6-9A00-490D9C00942F}"/>
    <cellStyle name="Accent3 32" xfId="297" xr:uid="{B0E92120-D824-4633-B23C-1303FD3A4637}"/>
    <cellStyle name="Accent3 33" xfId="275" xr:uid="{A6A8F59C-A037-4D98-9A9F-A30FEBF18CF5}"/>
    <cellStyle name="Accent3 34" xfId="299" xr:uid="{D8E4CAB9-B434-40F1-B8DC-6752C3DD61FF}"/>
    <cellStyle name="Accent3 35" xfId="303" xr:uid="{DF5AEA1F-B98A-4BB7-A162-F94024CB1B93}"/>
    <cellStyle name="Accent3 36" xfId="301" xr:uid="{1A97DAD5-C59D-47C0-8CC3-4CFE60905956}"/>
    <cellStyle name="Accent3 37" xfId="305" xr:uid="{29A08687-1647-4801-8938-561FA495988D}"/>
    <cellStyle name="Accent3 38" xfId="337" xr:uid="{50AC1C3F-357D-44D4-8960-B2262D97E82C}"/>
    <cellStyle name="Accent3 4" xfId="37" xr:uid="{39ED5377-593F-441F-84E6-6A37762C0F6D}"/>
    <cellStyle name="Accent3 5" xfId="38" xr:uid="{0830FC4A-C623-4BBE-AEAA-AA0E947D680E}"/>
    <cellStyle name="Accent3 6" xfId="39" xr:uid="{DD8D907F-3C63-4311-BF61-24B8C362F9E3}"/>
    <cellStyle name="Accent3 7" xfId="40" xr:uid="{ADE8EC9D-DD60-4A41-86C8-64A17B9D7477}"/>
    <cellStyle name="Accent3 8" xfId="133" xr:uid="{245F6307-F40D-4481-92E4-9D302B0DDBE2}"/>
    <cellStyle name="Accent3 9" xfId="143" xr:uid="{7FFE0E73-9DBD-4930-93A1-24CBDA5F5C9B}"/>
    <cellStyle name="Accent4 - 20%" xfId="41" xr:uid="{1A7A2546-7054-4EE0-A3DC-8412A289D2D4}"/>
    <cellStyle name="Accent4 - 40%" xfId="42" xr:uid="{5920D5D1-7F06-450D-BC68-AFAF50C00AD9}"/>
    <cellStyle name="Accent4 - 60%" xfId="43" xr:uid="{44035994-C96B-432D-B9C4-1482A8CDCB16}"/>
    <cellStyle name="Accent4 10" xfId="134" xr:uid="{FC172D1F-E085-4997-B454-55E57E2702FC}"/>
    <cellStyle name="Accent4 11" xfId="160" xr:uid="{35CA7012-9167-42EB-93AE-91D1083D3A66}"/>
    <cellStyle name="Accent4 12" xfId="182" xr:uid="{3CE15DA3-9ADE-4C8A-AF98-C1DFF78F4823}"/>
    <cellStyle name="Accent4 13" xfId="157" xr:uid="{FAA02513-28C5-4113-9E4A-37293BC63C1A}"/>
    <cellStyle name="Accent4 14" xfId="183" xr:uid="{D601D3E7-2B9A-4CBB-BF47-2E6857FC7440}"/>
    <cellStyle name="Accent4 15" xfId="154" xr:uid="{78F78995-6A11-426C-8647-60EF92F50E01}"/>
    <cellStyle name="Accent4 16" xfId="186" xr:uid="{32CFED66-8B49-49B3-A0BA-34D6B7EB8A7B}"/>
    <cellStyle name="Accent4 17" xfId="151" xr:uid="{8A8B1FF6-85AE-4479-A06A-ECD85BC1FDF6}"/>
    <cellStyle name="Accent4 18" xfId="190" xr:uid="{A42CAE87-8A08-427A-AEF2-3D23190F15F5}"/>
    <cellStyle name="Accent4 19" xfId="150" xr:uid="{688D8EF1-C48A-4926-B447-764E300B9982}"/>
    <cellStyle name="Accent4 2" xfId="44" xr:uid="{63AC5EED-7F0C-4BE7-B2AF-90B40832D4A0}"/>
    <cellStyle name="Accent4 20" xfId="199" xr:uid="{AABC7F16-6C31-4282-98CB-B1CE43B5A232}"/>
    <cellStyle name="Accent4 21" xfId="195" xr:uid="{06D22A55-47DC-4A05-BCDB-2A8BD4559AB1}"/>
    <cellStyle name="Accent4 22" xfId="207" xr:uid="{89837624-296C-46C7-930E-2DF9E1637F5E}"/>
    <cellStyle name="Accent4 23" xfId="204" xr:uid="{2E2D91DB-893F-4C23-951F-A1E2EFA3BABA}"/>
    <cellStyle name="Accent4 24" xfId="238" xr:uid="{A7D8C82B-B74E-4EA2-890C-754DF9A1B5BE}"/>
    <cellStyle name="Accent4 25" xfId="253" xr:uid="{7F1B680A-CD9B-4540-907C-5660DAB6FDDC}"/>
    <cellStyle name="Accent4 26" xfId="237" xr:uid="{B802B3FF-8E72-489A-B1D0-8E06F6597660}"/>
    <cellStyle name="Accent4 27" xfId="254" xr:uid="{174EA1E3-1ED9-410C-99F9-903376F70F7E}"/>
    <cellStyle name="Accent4 28" xfId="235" xr:uid="{70A3D85D-144B-48E7-8735-F690DA0A7345}"/>
    <cellStyle name="Accent4 29" xfId="256" xr:uid="{20D27D3E-89B4-4F67-9E09-9129D7723301}"/>
    <cellStyle name="Accent4 3" xfId="45" xr:uid="{C10B5480-E7D5-4728-86F3-AEC1673DB084}"/>
    <cellStyle name="Accent4 30" xfId="232" xr:uid="{75766D6C-DBD1-4AF7-BA51-D177B8D7EF4B}"/>
    <cellStyle name="Accent4 31" xfId="281" xr:uid="{69C86A79-8455-43A9-B99D-D4C41507C6E5}"/>
    <cellStyle name="Accent4 32" xfId="295" xr:uid="{EFE0BC18-4D1A-4581-B2DE-3E5FCDABE47C}"/>
    <cellStyle name="Accent4 33" xfId="279" xr:uid="{0782DB29-4088-402B-8941-DC256DB8DD44}"/>
    <cellStyle name="Accent4 34" xfId="296" xr:uid="{7AE420D8-4ED3-4E90-99C0-7E292E8C8E53}"/>
    <cellStyle name="Accent4 35" xfId="277" xr:uid="{ED6F34D3-C69A-4775-8459-571655062B20}"/>
    <cellStyle name="Accent4 36" xfId="298" xr:uid="{9A55E932-C9E1-422D-A068-612907F50D90}"/>
    <cellStyle name="Accent4 37" xfId="274" xr:uid="{AD734634-2622-4F8D-9A49-363EB706E5E0}"/>
    <cellStyle name="Accent4 38" xfId="338" xr:uid="{FBED1D8E-A990-4DA8-BF62-16D4602ABA4C}"/>
    <cellStyle name="Accent4 4" xfId="46" xr:uid="{92B08CD6-9401-4372-8170-93F3F0F80DCE}"/>
    <cellStyle name="Accent4 5" xfId="47" xr:uid="{277FE6C8-AEAA-4F3B-90AA-6D9A98698D31}"/>
    <cellStyle name="Accent4 6" xfId="48" xr:uid="{F36289BC-EABB-4772-A778-B84878145A0E}"/>
    <cellStyle name="Accent4 7" xfId="49" xr:uid="{9B1BCD39-DBD4-4435-B323-B6DC55D88C7E}"/>
    <cellStyle name="Accent4 8" xfId="135" xr:uid="{FA76F1B3-FFF4-43DA-ACFB-919B74CF5E52}"/>
    <cellStyle name="Accent4 9" xfId="142" xr:uid="{BCF620AC-9873-4BC5-B31F-0D1567D899EC}"/>
    <cellStyle name="Accent5 - 20%" xfId="50" xr:uid="{3D6A1E9E-14F6-41A9-B68E-204502DC00C2}"/>
    <cellStyle name="Accent5 - 40%" xfId="51" xr:uid="{28F6ED16-ADD4-40CE-BF40-93792C04CF89}"/>
    <cellStyle name="Accent5 - 60%" xfId="52" xr:uid="{A6DDC82F-ED1E-4F8B-BBC0-2C10DCE7D646}"/>
    <cellStyle name="Accent5 10" xfId="136" xr:uid="{BC183F2C-A54F-48C6-9B59-B5CC366F51FC}"/>
    <cellStyle name="Accent5 11" xfId="164" xr:uid="{3797E653-49C3-4543-9D1F-3D967ED9CB9D}"/>
    <cellStyle name="Accent5 12" xfId="178" xr:uid="{33870930-F8AE-45ED-BF52-E9CB9D712F6C}"/>
    <cellStyle name="Accent5 13" xfId="162" xr:uid="{29766AC3-F484-43CD-917A-BE92821BA650}"/>
    <cellStyle name="Accent5 14" xfId="179" xr:uid="{460F5388-FF42-4E81-89F4-5BEF40A728F8}"/>
    <cellStyle name="Accent5 15" xfId="161" xr:uid="{910E29E2-9651-44FF-98DD-CB6A2F4E5744}"/>
    <cellStyle name="Accent5 16" xfId="180" xr:uid="{CEAF0CAF-F15C-4535-9F92-99E97A387A19}"/>
    <cellStyle name="Accent5 17" xfId="159" xr:uid="{11CE5072-1058-458A-8951-FFAB1CDC359C}"/>
    <cellStyle name="Accent5 18" xfId="181" xr:uid="{81330E73-5038-4442-8E53-ACF8AEACC7F8}"/>
    <cellStyle name="Accent5 19" xfId="163" xr:uid="{BAB4B21E-CE6D-4A0C-B8C7-564BA364BF76}"/>
    <cellStyle name="Accent5 2" xfId="53" xr:uid="{FFB6D4F3-5874-4932-B3D4-BAA5A681BE53}"/>
    <cellStyle name="Accent5 20" xfId="184" xr:uid="{7598BCE9-ACEF-4C09-957E-27B7AF6B195F}"/>
    <cellStyle name="Accent5 21" xfId="158" xr:uid="{E1E701B9-D654-4AD0-B99D-D0E83CBBECD4}"/>
    <cellStyle name="Accent5 22" xfId="187" xr:uid="{8C8D8B22-926B-4F1F-AB69-F5C555F7F9E6}"/>
    <cellStyle name="Accent5 23" xfId="155" xr:uid="{8E90A79F-9F6D-482F-8373-AE112465D97A}"/>
    <cellStyle name="Accent5 24" xfId="242" xr:uid="{6F208581-2195-4C06-B2F2-EF8F315637AD}"/>
    <cellStyle name="Accent5 25" xfId="250" xr:uid="{0B7FA831-40A2-42C8-B1F3-E0D9CC2A0A8E}"/>
    <cellStyle name="Accent5 26" xfId="241" xr:uid="{021D51A8-5DB6-46BC-A2C7-DC024D0CC1A5}"/>
    <cellStyle name="Accent5 27" xfId="251" xr:uid="{88BE394C-1DDF-42E8-97F9-77CE70A6BF47}"/>
    <cellStyle name="Accent5 28" xfId="240" xr:uid="{3FB0646F-0588-45EA-B6F7-83CF36376E46}"/>
    <cellStyle name="Accent5 29" xfId="252" xr:uid="{78DD8130-0ED9-44C9-A339-4277564E364F}"/>
    <cellStyle name="Accent5 3" xfId="54" xr:uid="{026D1144-AB53-4844-97A6-349C8E607921}"/>
    <cellStyle name="Accent5 30" xfId="239" xr:uid="{B4657DAF-B2A5-478A-9916-457A54A5C57E}"/>
    <cellStyle name="Accent5 31" xfId="284" xr:uid="{CE83BD40-E38A-485C-88D3-9CC6A0563728}"/>
    <cellStyle name="Accent5 32" xfId="292" xr:uid="{EC5631D4-4BB8-4F79-AE82-A742576E8BD8}"/>
    <cellStyle name="Accent5 33" xfId="283" xr:uid="{BE5BCD32-E7BC-42DB-B28D-2B00A0B3AADA}"/>
    <cellStyle name="Accent5 34" xfId="293" xr:uid="{0FD03EC8-181D-4369-BB87-A763EE5139F2}"/>
    <cellStyle name="Accent5 35" xfId="282" xr:uid="{07A200FD-EA73-4E22-903E-980B551DA0B0}"/>
    <cellStyle name="Accent5 36" xfId="294" xr:uid="{1A59C985-F0D4-4CA7-B59F-02B6C0C68390}"/>
    <cellStyle name="Accent5 37" xfId="280" xr:uid="{8D98AF0E-27FF-4052-9C71-3916890545BE}"/>
    <cellStyle name="Accent5 38" xfId="339" xr:uid="{16A1B26C-BC33-4190-91F2-3E6C32AFFFDB}"/>
    <cellStyle name="Accent5 4" xfId="55" xr:uid="{B2A4B0F2-1842-4A89-BAAF-067D5A9DEAD4}"/>
    <cellStyle name="Accent5 5" xfId="56" xr:uid="{73C5554A-AA17-42A8-8EEB-05165DFD0FBD}"/>
    <cellStyle name="Accent5 6" xfId="57" xr:uid="{7706B219-78D5-4E41-9B48-0C2675516B53}"/>
    <cellStyle name="Accent5 7" xfId="58" xr:uid="{5224BE5C-2A12-4B69-86F9-8ED59BD4144C}"/>
    <cellStyle name="Accent5 8" xfId="137" xr:uid="{9217EC6D-AB5A-4A9A-925F-1199119EDB8A}"/>
    <cellStyle name="Accent5 9" xfId="141" xr:uid="{290D8835-3D3B-479B-9BB2-93B5D3E0EF25}"/>
    <cellStyle name="Accent6 - 20%" xfId="59" xr:uid="{CC6317D7-FB27-42C2-BE6C-D736CFE9D90E}"/>
    <cellStyle name="Accent6 - 40%" xfId="60" xr:uid="{75C90448-9EBD-4153-9927-9FFB4E97139F}"/>
    <cellStyle name="Accent6 - 60%" xfId="61" xr:uid="{42418EC2-68FC-48FB-B05E-30EA424F126B}"/>
    <cellStyle name="Accent6 10" xfId="138" xr:uid="{43231928-8E1D-434A-91AC-2C5D089BEE69}"/>
    <cellStyle name="Accent6 11" xfId="166" xr:uid="{AF5F00EC-2A92-458E-A55D-D6E402D35C91}"/>
    <cellStyle name="Accent6 12" xfId="176" xr:uid="{EC429267-DB5F-480A-8A51-9F75C48D87A5}"/>
    <cellStyle name="Accent6 13" xfId="165" xr:uid="{4209EAE1-AC7D-44FE-930A-0BF1B0C08E2A}"/>
    <cellStyle name="Accent6 14" xfId="175" xr:uid="{DB011CFB-3223-4D43-BE34-9DD6EDA737D8}"/>
    <cellStyle name="Accent6 15" xfId="167" xr:uid="{8A145769-EDFF-4F3D-BA80-1979CD2F8EE7}"/>
    <cellStyle name="Accent6 16" xfId="174" xr:uid="{F816980E-D0C5-477C-83C4-122EDD8CD0C7}"/>
    <cellStyle name="Accent6 17" xfId="168" xr:uid="{DBC1E627-12A8-49C6-9D00-12D809150AB2}"/>
    <cellStyle name="Accent6 18" xfId="173" xr:uid="{9F198D0A-9286-4487-A393-CA548B4CC02F}"/>
    <cellStyle name="Accent6 19" xfId="169" xr:uid="{B0BCA9C7-6199-470E-8F4D-A4D3469D3756}"/>
    <cellStyle name="Accent6 2" xfId="62" xr:uid="{BE62612A-05EC-4D3A-8EDB-6423953AD92B}"/>
    <cellStyle name="Accent6 20" xfId="177" xr:uid="{58452C3C-F9BE-4EC3-8A08-86EB496E975D}"/>
    <cellStyle name="Accent6 21" xfId="170" xr:uid="{C6374CB1-E364-4D8F-8B74-C9EE0945B9F3}"/>
    <cellStyle name="Accent6 22" xfId="172" xr:uid="{A2B23767-4821-4D5A-95EA-90447882D8DE}"/>
    <cellStyle name="Accent6 23" xfId="171" xr:uid="{EBC07FE1-9902-486F-BA6D-23B19E7674A8}"/>
    <cellStyle name="Accent6 24" xfId="243" xr:uid="{B8C4ECE7-5BE6-46A1-8A79-BDFC258EB347}"/>
    <cellStyle name="Accent6 25" xfId="249" xr:uid="{FB40E0A2-1432-4D12-8D17-C7F4941BEB89}"/>
    <cellStyle name="Accent6 26" xfId="244" xr:uid="{EE871515-DE6E-4CFE-B909-6B1BFDBE3CA5}"/>
    <cellStyle name="Accent6 27" xfId="248" xr:uid="{F988E97C-9596-4379-879F-82A7E8C39E4F}"/>
    <cellStyle name="Accent6 28" xfId="245" xr:uid="{A0169414-ACAE-44B3-8133-7057F85E4B18}"/>
    <cellStyle name="Accent6 29" xfId="247" xr:uid="{32B207AD-7AE5-4428-B5E5-1B6F7A681C6A}"/>
    <cellStyle name="Accent6 3" xfId="63" xr:uid="{CB1D3745-2472-4B7C-B8ED-0DE7B3A3A58E}"/>
    <cellStyle name="Accent6 30" xfId="246" xr:uid="{D45C7A30-B459-4361-B581-EB6539D13A82}"/>
    <cellStyle name="Accent6 31" xfId="286" xr:uid="{7027F8CB-12AB-414F-B20D-8874D9EF020C}"/>
    <cellStyle name="Accent6 32" xfId="291" xr:uid="{EC5331F2-A974-4645-A24F-7D3AF8AF909B}"/>
    <cellStyle name="Accent6 33" xfId="285" xr:uid="{06F79A10-D72F-4B50-94A5-8C625FE5A782}"/>
    <cellStyle name="Accent6 34" xfId="290" xr:uid="{85E48E0F-0302-42E0-AAD8-B371B08F7B14}"/>
    <cellStyle name="Accent6 35" xfId="287" xr:uid="{D335254E-6886-43C2-A72F-9F37F0C55505}"/>
    <cellStyle name="Accent6 36" xfId="289" xr:uid="{4DFE0E84-65DF-4653-9D0F-607D0207BEFE}"/>
    <cellStyle name="Accent6 37" xfId="288" xr:uid="{7C437081-36A4-4F11-9DC8-39F897F69048}"/>
    <cellStyle name="Accent6 38" xfId="340" xr:uid="{1094E4B7-1666-4AE9-831D-21C923932097}"/>
    <cellStyle name="Accent6 4" xfId="64" xr:uid="{86BE1197-FE09-4BE0-B6C5-472729BE26BE}"/>
    <cellStyle name="Accent6 5" xfId="65" xr:uid="{B1038F9F-8B45-4BCF-B96A-34F11B88C968}"/>
    <cellStyle name="Accent6 6" xfId="66" xr:uid="{55E79662-F444-440F-9F12-09160DC79399}"/>
    <cellStyle name="Accent6 7" xfId="67" xr:uid="{B23C3B8E-F008-4892-AEC7-70F9CCE5B96D}"/>
    <cellStyle name="Accent6 8" xfId="139" xr:uid="{7E80D176-309B-4A77-930B-EA8B60EE88E0}"/>
    <cellStyle name="Accent6 9" xfId="140" xr:uid="{CB74AA09-0D15-404E-835E-2F62E8B0E53E}"/>
    <cellStyle name="Bad 2" xfId="68" xr:uid="{EF70B7DB-9023-45E1-A0F2-8A206FB32629}"/>
    <cellStyle name="Bad 3" xfId="341" xr:uid="{7D6C4EF3-8B90-4F66-B87E-AEDB52CFDCFD}"/>
    <cellStyle name="Calculation 2" xfId="69" xr:uid="{6ACF4597-78A6-4380-A04B-96897AD17688}"/>
    <cellStyle name="Calculation 3" xfId="342" xr:uid="{2C0753C9-FD87-4BE2-80CA-E6697DD68F2D}"/>
    <cellStyle name="Check Cell 2" xfId="70" xr:uid="{256EB6F9-550C-4D6D-91D2-3C61CCD1E632}"/>
    <cellStyle name="Check Cell 3" xfId="343" xr:uid="{EC85191A-4B4D-4F55-AAB5-0D37322F939A}"/>
    <cellStyle name="Comma" xfId="1" builtinId="3"/>
    <cellStyle name="Comma 2" xfId="6" xr:uid="{4F90EDDE-B5A6-4294-B7D4-79BB790FCBE8}"/>
    <cellStyle name="Comma 2 2" xfId="365" xr:uid="{9E429435-7955-4840-AAB7-F36CFC6763A9}"/>
    <cellStyle name="Comma 2 3" xfId="366" xr:uid="{7D9208F4-BC1E-4235-A459-B64794AFFA27}"/>
    <cellStyle name="Comma 2 4" xfId="360" xr:uid="{9D5BBC9E-8BB2-4328-8B45-1230252B5897}"/>
    <cellStyle name="Comma 3" xfId="229" xr:uid="{69FCCDF6-3096-4A39-B384-AA492F60B987}"/>
    <cellStyle name="Comma 4" xfId="12" xr:uid="{6502B67C-C5E7-4D98-87A9-5080699B3930}"/>
    <cellStyle name="Currency 2" xfId="11" xr:uid="{79110D2D-64EE-42EC-98A2-1C1B52416239}"/>
    <cellStyle name="Currency 2 2" xfId="367" xr:uid="{C7E60265-5C36-495B-B936-C4B512AD888A}"/>
    <cellStyle name="Currency 2 3" xfId="344" xr:uid="{1AAE878B-4999-452A-8F09-C5F1F59156DF}"/>
    <cellStyle name="Currency 3" xfId="362" xr:uid="{7DB032E9-88CC-4B21-930D-401492270F12}"/>
    <cellStyle name="Currency 4" xfId="4" xr:uid="{C739E27A-07A5-4886-981C-8A88A85DEC37}"/>
    <cellStyle name="Currency 5" xfId="315" xr:uid="{C5CEF41E-C6D3-4A61-913C-EE044B0525BE}"/>
    <cellStyle name="Emphasis 1" xfId="71" xr:uid="{B4F6A3DC-0D86-49C1-B47F-8AE741318716}"/>
    <cellStyle name="Emphasis 2" xfId="72" xr:uid="{D4A3F020-8B4A-4F0E-A351-0CE7D52135F9}"/>
    <cellStyle name="Emphasis 3" xfId="73" xr:uid="{11C7ABDD-C942-4CAA-9E0C-6FE99D174B7F}"/>
    <cellStyle name="Explanatory Text 2" xfId="345" xr:uid="{D8313C2A-C81B-405C-BD2D-1017FC37AE09}"/>
    <cellStyle name="Good 2" xfId="74" xr:uid="{0DD28D82-4DD6-4E84-96A1-7A9D9A6FED71}"/>
    <cellStyle name="Good 3" xfId="346" xr:uid="{2FD2B1DC-DA31-4E28-B99F-5466956968EC}"/>
    <cellStyle name="Heading 1 2" xfId="75" xr:uid="{2191170C-BAFF-4E58-875C-E58269DE74DA}"/>
    <cellStyle name="Heading 1 3" xfId="347" xr:uid="{78E34E61-1F01-4A66-8D6B-629F217894FE}"/>
    <cellStyle name="Heading 2 2" xfId="76" xr:uid="{6ABEA039-6807-4BFD-81FA-3B6995589AFB}"/>
    <cellStyle name="Heading 2 3" xfId="348" xr:uid="{BEAB47F9-33FB-4CC0-A60C-62C9C64739A7}"/>
    <cellStyle name="Heading 3 2" xfId="77" xr:uid="{F3F67F37-C97D-4000-A4FF-3B49BB0CCE98}"/>
    <cellStyle name="Heading 3 3" xfId="349" xr:uid="{203A1C18-0925-4112-976A-846018797DA7}"/>
    <cellStyle name="Heading 4 2" xfId="78" xr:uid="{99E5E624-FA13-450E-A2DF-835C8CD1BE6C}"/>
    <cellStyle name="Input 2" xfId="79" xr:uid="{07F18894-9FDE-4767-9566-ED67D56F1BE9}"/>
    <cellStyle name="Input 3" xfId="350" xr:uid="{F5B5F6CE-8ED8-4947-9CC6-B73DA0C19377}"/>
    <cellStyle name="Linked Cell 2" xfId="80" xr:uid="{1A1EEA3F-35A8-4C65-B6D3-F3FFC103DECB}"/>
    <cellStyle name="Linked Cell 3" xfId="351" xr:uid="{C08834A2-8E2F-418C-98F8-07094C1CAE29}"/>
    <cellStyle name="Neutral 2" xfId="81" xr:uid="{6CB2467B-25DA-4910-92C0-E49916287D10}"/>
    <cellStyle name="Neutral 3" xfId="352" xr:uid="{918732D1-17BD-45D1-9379-1622319A94F4}"/>
    <cellStyle name="Normal" xfId="0" builtinId="0"/>
    <cellStyle name="Normal 2" xfId="2" xr:uid="{00000000-0005-0000-0000-000002000000}"/>
    <cellStyle name="Normal 2 2" xfId="9" xr:uid="{ED03059F-169E-40DD-8658-C17614B153ED}"/>
    <cellStyle name="Normal 2 2 2" xfId="363" xr:uid="{5994163D-FB62-46CF-B2A0-742ECF08398E}"/>
    <cellStyle name="Normal 2 2 3" xfId="222" xr:uid="{107C6DEC-1909-4124-8370-1E96913E798E}"/>
    <cellStyle name="Normal 2 3" xfId="353" xr:uid="{FF5BCDE3-EAC8-4897-8F9A-A7ABB70A8853}"/>
    <cellStyle name="Normal 2 4" xfId="82" xr:uid="{69CD14F4-5D7B-4E07-88F9-8CF2994F2AA2}"/>
    <cellStyle name="Normal 3" xfId="3" xr:uid="{00000000-0005-0000-0000-000003000000}"/>
    <cellStyle name="Normal 3 2" xfId="364" xr:uid="{44DA4041-4DF5-4442-BD8A-5B9D3344E9E6}"/>
    <cellStyle name="Normal 3 3" xfId="368" xr:uid="{346B15A6-BE1C-40F1-983A-A441FD62D43B}"/>
    <cellStyle name="Normal 3 4" xfId="359" xr:uid="{11BD29A1-D66D-4057-A94B-1ED1DBA3B3F8}"/>
    <cellStyle name="Normal 3 5" xfId="129" xr:uid="{BC79C4E3-0C91-4DFC-91DD-DD37C35FD283}"/>
    <cellStyle name="Normal 4" xfId="8" xr:uid="{56271F0A-468C-4FB0-9197-3A9F6D57AD16}"/>
    <cellStyle name="Normal 4 2" xfId="228" xr:uid="{256CD6C9-CC1B-44CE-B423-F5AD38C0BE0B}"/>
    <cellStyle name="Normal 4 3" xfId="148" xr:uid="{09F146D1-9ACF-4880-863B-3E6EF02FAD87}"/>
    <cellStyle name="Normal 4 4" xfId="361" xr:uid="{44A64238-6072-49BD-83F3-27967C98011D}"/>
    <cellStyle name="Normal 4 5" xfId="13" xr:uid="{6ED51AE7-AA65-42CC-8C0F-D950B8DBEBFB}"/>
    <cellStyle name="Normal 5" xfId="5" xr:uid="{C4DE4B49-939E-4167-AAF4-50CB11CBAD8D}"/>
    <cellStyle name="Normal 6" xfId="10" xr:uid="{2D0666BD-1B65-448D-BDF2-ED03AE24EDB2}"/>
    <cellStyle name="Normal 6 2" xfId="272" xr:uid="{CF608527-17A8-408B-9241-1A062089E458}"/>
    <cellStyle name="Normal 7" xfId="316" xr:uid="{4DEB4EDF-1AA7-4B99-BD4F-0D9C2A4DEE67}"/>
    <cellStyle name="Note 2" xfId="83" xr:uid="{96EA1029-0A5D-4B53-BDA9-7F8005F22BD7}"/>
    <cellStyle name="Note 3" xfId="354" xr:uid="{B9F804B7-A78B-4EEA-8EDE-202FFC0E5EDB}"/>
    <cellStyle name="Output 2" xfId="84" xr:uid="{F237916B-8E0A-47E8-9239-32B4F820C704}"/>
    <cellStyle name="Output 3" xfId="355" xr:uid="{E6BD8881-B5FB-4857-8FBB-228834A908D9}"/>
    <cellStyle name="Percent 2" xfId="7" xr:uid="{A25CED07-5F7C-4331-8C56-0BE0A265A4F8}"/>
    <cellStyle name="Percent 3" xfId="369" xr:uid="{D22D1DC7-4671-469B-87A9-84671A14CDB6}"/>
    <cellStyle name="SAPBEXaggData" xfId="85" xr:uid="{68E9619D-B97F-4B82-9D9B-80CB1BA43D9A}"/>
    <cellStyle name="SAPBEXaggDataEmph" xfId="86" xr:uid="{64232E33-3D03-4A48-86ED-9720D3BCFF68}"/>
    <cellStyle name="SAPBEXaggItem" xfId="87" xr:uid="{B9DD5B9E-8AE6-4884-972C-B007E0F993F2}"/>
    <cellStyle name="SAPBEXaggItemX" xfId="88" xr:uid="{207EC2B4-448F-42F0-8CA4-6FE981E57958}"/>
    <cellStyle name="SAPBEXchaText" xfId="89" xr:uid="{CE475CC6-2367-4D87-9FDC-761793FF0D96}"/>
    <cellStyle name="SAPBEXexcBad7" xfId="90" xr:uid="{E7D10B7A-300D-453A-B739-D2033FF0170C}"/>
    <cellStyle name="SAPBEXexcBad8" xfId="91" xr:uid="{9F59CA7B-A0DC-4BDB-901C-8E6BDBDF2E2D}"/>
    <cellStyle name="SAPBEXexcBad9" xfId="92" xr:uid="{39CD8CF1-186A-498E-BFFE-3ADE813B2E7A}"/>
    <cellStyle name="SAPBEXexcCritical4" xfId="93" xr:uid="{B2DCAA4A-33B9-4015-87AC-F1F5B91D7379}"/>
    <cellStyle name="SAPBEXexcCritical5" xfId="94" xr:uid="{3065C9D9-9EF4-4009-B015-0FAC90B8E0D2}"/>
    <cellStyle name="SAPBEXexcCritical6" xfId="95" xr:uid="{B705D43F-386E-4BBD-A7B8-B37E51F833F2}"/>
    <cellStyle name="SAPBEXexcGood1" xfId="96" xr:uid="{295E5499-E011-4C07-B40D-9F27B20243A8}"/>
    <cellStyle name="SAPBEXexcGood2" xfId="97" xr:uid="{202EA639-69FD-4D8E-89CB-E57A185A902A}"/>
    <cellStyle name="SAPBEXexcGood3" xfId="98" xr:uid="{B272C06D-B0BF-4C17-AB04-A90189181CAE}"/>
    <cellStyle name="SAPBEXfilterDrill" xfId="99" xr:uid="{4F53A74B-17B2-4733-9603-7948898B7BB1}"/>
    <cellStyle name="SAPBEXfilterItem" xfId="100" xr:uid="{7E5A2806-3724-4FDE-91B3-E204950B33CD}"/>
    <cellStyle name="SAPBEXfilterText" xfId="101" xr:uid="{A0954D3D-B735-4B21-A95B-24F4CD61940A}"/>
    <cellStyle name="SAPBEXformats" xfId="102" xr:uid="{F9AE77EE-2870-4261-A7F7-C475B36ACEAB}"/>
    <cellStyle name="SAPBEXheaderItem" xfId="103" xr:uid="{15BF2CC2-340A-4D85-B5B0-B7BC99C83139}"/>
    <cellStyle name="SAPBEXheaderText" xfId="104" xr:uid="{EC6DAC0A-9EEB-4F16-ACB8-B5F80CE7E15F}"/>
    <cellStyle name="SAPBEXHLevel0" xfId="105" xr:uid="{5A540C4C-23A2-423B-984D-98A36252E966}"/>
    <cellStyle name="SAPBEXHLevel0X" xfId="106" xr:uid="{803C4719-B465-4AFB-B567-77BB6D9F355F}"/>
    <cellStyle name="SAPBEXHLevel1" xfId="107" xr:uid="{7794B5C3-B661-4D9B-AF74-A0F7FE4F795B}"/>
    <cellStyle name="SAPBEXHLevel1X" xfId="108" xr:uid="{7AFAFAF7-2F4F-4BE6-B02A-4EE123E9AEA9}"/>
    <cellStyle name="SAPBEXHLevel2" xfId="109" xr:uid="{010F2597-7D52-4F08-9AFD-FABBFA4C18A1}"/>
    <cellStyle name="SAPBEXHLevel2X" xfId="110" xr:uid="{7FDA878F-1EFF-481A-8A52-1F0A8916D384}"/>
    <cellStyle name="SAPBEXHLevel3" xfId="111" xr:uid="{B6534D28-03DC-41CD-A7B6-86B5C953FB84}"/>
    <cellStyle name="SAPBEXHLevel3X" xfId="112" xr:uid="{9E021F81-7793-4CA2-8191-03B9C18D5E76}"/>
    <cellStyle name="SAPBEXinputData" xfId="113" xr:uid="{F860FF9E-FB5E-4C6D-843B-389A1D64B138}"/>
    <cellStyle name="SAPBEXItemHeader" xfId="114" xr:uid="{7867B3BA-0F18-4FEA-8FDB-8CFC323F42CB}"/>
    <cellStyle name="SAPBEXresData" xfId="115" xr:uid="{5F93C177-9872-4548-8287-EE2BE6E5E4E5}"/>
    <cellStyle name="SAPBEXresDataEmph" xfId="116" xr:uid="{719713A3-6577-40C2-B555-00F3EC8EB2BC}"/>
    <cellStyle name="SAPBEXresItem" xfId="117" xr:uid="{FB70181B-3D6E-45E7-9A20-1465344E7ECA}"/>
    <cellStyle name="SAPBEXresItemX" xfId="118" xr:uid="{25434A35-E442-459D-80E5-F509DA8851C2}"/>
    <cellStyle name="SAPBEXstdData" xfId="119" xr:uid="{E979798C-6BB0-4FF3-A592-10CCBAD06920}"/>
    <cellStyle name="SAPBEXstdDataEmph" xfId="120" xr:uid="{76CBDB3D-E695-461C-81DF-FDD10ADFDF51}"/>
    <cellStyle name="SAPBEXstdItem" xfId="121" xr:uid="{FFF1B228-0C89-4376-8859-80C27A97919D}"/>
    <cellStyle name="SAPBEXstdItemX" xfId="122" xr:uid="{3DD2E13D-0F21-46FE-BE03-40939886B709}"/>
    <cellStyle name="SAPBEXtitle" xfId="123" xr:uid="{42FFC391-B09E-45FB-8CFD-DC1B80B00DD6}"/>
    <cellStyle name="SAPBEXunassignedItem" xfId="124" xr:uid="{784027FE-6005-49C1-BD44-DEEE7CF8F31D}"/>
    <cellStyle name="SAPBEXundefined" xfId="125" xr:uid="{06A21FE8-C579-49CE-ACCC-A49650ACCE1A}"/>
    <cellStyle name="Sheet Title" xfId="126" xr:uid="{121C3CF5-9C88-4D2C-88E1-8EE81D168952}"/>
    <cellStyle name="Title 2" xfId="356" xr:uid="{14EEC4BD-D0E7-454E-85E8-2F448F92E729}"/>
    <cellStyle name="Total 2" xfId="127" xr:uid="{845D0711-14D9-4B56-B0FF-C606509881C8}"/>
    <cellStyle name="Total 3" xfId="357" xr:uid="{E009D856-D6E5-4FDE-985A-7776D34B5FFD}"/>
    <cellStyle name="Warning Text 2" xfId="128" xr:uid="{7480EA88-C9BC-4A35-BE13-3D527AD0BCF9}"/>
    <cellStyle name="Warning Text 3" xfId="358" xr:uid="{DD936CFC-3050-4488-B214-085F3B3C25A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2"/>
  <sheetViews>
    <sheetView topLeftCell="A13" zoomScale="85" zoomScaleNormal="85" workbookViewId="0">
      <selection activeCell="J8" sqref="J8"/>
    </sheetView>
  </sheetViews>
  <sheetFormatPr defaultRowHeight="10" x14ac:dyDescent="0.2"/>
  <cols>
    <col min="1" max="1" width="32" style="6" customWidth="1"/>
    <col min="2" max="2" width="10.5" style="6" customWidth="1"/>
    <col min="3" max="3" width="9.296875" style="6" customWidth="1"/>
    <col min="4" max="4" width="9.69921875" style="6" customWidth="1"/>
    <col min="5" max="5" width="12.5" style="6" customWidth="1"/>
    <col min="6" max="12" width="9" style="6" customWidth="1"/>
    <col min="13" max="13" width="8.796875" style="6" customWidth="1"/>
    <col min="14" max="16" width="9" style="6" customWidth="1"/>
    <col min="17" max="17" width="8" style="6" customWidth="1"/>
    <col min="18" max="18" width="8.796875" style="6" customWidth="1"/>
    <col min="19" max="21" width="9" style="6" customWidth="1"/>
    <col min="22" max="26" width="9" style="6" bestFit="1" customWidth="1"/>
    <col min="27" max="27" width="8" style="6" bestFit="1" customWidth="1"/>
    <col min="28" max="28" width="8.796875" style="6" bestFit="1" customWidth="1"/>
    <col min="29" max="33" width="9" style="6" bestFit="1" customWidth="1"/>
    <col min="34" max="34" width="9.69921875" style="6" bestFit="1" customWidth="1"/>
    <col min="35" max="36" width="9" style="6" bestFit="1" customWidth="1"/>
    <col min="37" max="197" width="9.296875" style="6"/>
    <col min="198" max="198" width="32" style="6" customWidth="1"/>
    <col min="199" max="199" width="11.5" style="6" bestFit="1" customWidth="1"/>
    <col min="200" max="201" width="10.5" style="6" bestFit="1" customWidth="1"/>
    <col min="202" max="202" width="12.69921875" style="6" bestFit="1" customWidth="1"/>
    <col min="203" max="203" width="0" style="6" hidden="1" customWidth="1"/>
    <col min="204" max="204" width="11.5" style="6" bestFit="1" customWidth="1"/>
    <col min="205" max="206" width="10.5" style="6" bestFit="1" customWidth="1"/>
    <col min="207" max="207" width="12.5" style="6" bestFit="1" customWidth="1"/>
    <col min="208" max="208" width="0" style="6" hidden="1" customWidth="1"/>
    <col min="209" max="209" width="10.5" style="6" bestFit="1" customWidth="1"/>
    <col min="210" max="211" width="9.5" style="6" bestFit="1" customWidth="1"/>
    <col min="212" max="212" width="12.5" style="6" bestFit="1" customWidth="1"/>
    <col min="213" max="213" width="0" style="6" hidden="1" customWidth="1"/>
    <col min="214" max="214" width="10.5" style="6" bestFit="1" customWidth="1"/>
    <col min="215" max="216" width="9.5" style="6" bestFit="1" customWidth="1"/>
    <col min="217" max="217" width="12.5" style="6" bestFit="1" customWidth="1"/>
    <col min="218" max="218" width="0" style="6" hidden="1" customWidth="1"/>
    <col min="219" max="219" width="11.5" style="6" bestFit="1" customWidth="1"/>
    <col min="220" max="221" width="10.5" style="6" bestFit="1" customWidth="1"/>
    <col min="222" max="222" width="12.5" style="6" bestFit="1" customWidth="1"/>
    <col min="223" max="223" width="0" style="6" hidden="1" customWidth="1"/>
    <col min="224" max="224" width="10.5" style="6" bestFit="1" customWidth="1"/>
    <col min="225" max="225" width="9.5" style="6" bestFit="1" customWidth="1"/>
    <col min="226" max="226" width="9.69921875" style="6" bestFit="1" customWidth="1"/>
    <col min="227" max="227" width="12.69921875" style="6" bestFit="1" customWidth="1"/>
    <col min="228" max="228" width="0" style="6" hidden="1" customWidth="1"/>
    <col min="229" max="229" width="11.5" style="6" bestFit="1" customWidth="1"/>
    <col min="230" max="231" width="10.5" style="6" bestFit="1" customWidth="1"/>
    <col min="232" max="232" width="12.5" style="6" bestFit="1" customWidth="1"/>
    <col min="233" max="233" width="35.69921875" style="6" bestFit="1" customWidth="1"/>
    <col min="234" max="234" width="11.5" style="6" bestFit="1" customWidth="1"/>
    <col min="235" max="236" width="10.5" style="6" bestFit="1" customWidth="1"/>
    <col min="237" max="237" width="12.69921875" style="6" bestFit="1" customWidth="1"/>
    <col min="238" max="238" width="12.5" style="6" bestFit="1" customWidth="1"/>
    <col min="239" max="239" width="11.5" style="6" bestFit="1" customWidth="1"/>
    <col min="240" max="240" width="10.5" style="6" bestFit="1" customWidth="1"/>
    <col min="241" max="241" width="12.69921875" style="6" bestFit="1" customWidth="1"/>
    <col min="242" max="242" width="12.5" style="6" bestFit="1" customWidth="1"/>
    <col min="243" max="244" width="9.5" style="6" bestFit="1" customWidth="1"/>
    <col min="245" max="245" width="12.69921875" style="6" bestFit="1" customWidth="1"/>
    <col min="246" max="246" width="10.5" style="6" bestFit="1" customWidth="1"/>
    <col min="247" max="248" width="9.5" style="6" bestFit="1" customWidth="1"/>
    <col min="249" max="249" width="12.69921875" style="6" bestFit="1" customWidth="1"/>
    <col min="250" max="250" width="11.5" style="6" bestFit="1" customWidth="1"/>
    <col min="251" max="252" width="10.5" style="6" bestFit="1" customWidth="1"/>
    <col min="253" max="253" width="12.69921875" style="6" bestFit="1" customWidth="1"/>
    <col min="254" max="254" width="10.5" style="6" bestFit="1" customWidth="1"/>
    <col min="255" max="255" width="9.5" style="6" bestFit="1" customWidth="1"/>
    <col min="256" max="256" width="9.69921875" style="6" bestFit="1" customWidth="1"/>
    <col min="257" max="257" width="12.69921875" style="6" bestFit="1" customWidth="1"/>
    <col min="258" max="258" width="11.5" style="6" bestFit="1" customWidth="1"/>
    <col min="259" max="260" width="10.5" style="6" bestFit="1" customWidth="1"/>
    <col min="261" max="261" width="12.5" style="6" bestFit="1" customWidth="1"/>
    <col min="262" max="262" width="12.69921875" style="6" customWidth="1"/>
    <col min="263" max="264" width="9.296875" style="6"/>
    <col min="265" max="265" width="9.296875" style="6" customWidth="1"/>
    <col min="266" max="453" width="9.296875" style="6"/>
    <col min="454" max="454" width="32" style="6" customWidth="1"/>
    <col min="455" max="455" width="11.5" style="6" bestFit="1" customWidth="1"/>
    <col min="456" max="457" width="10.5" style="6" bestFit="1" customWidth="1"/>
    <col min="458" max="458" width="12.69921875" style="6" bestFit="1" customWidth="1"/>
    <col min="459" max="459" width="0" style="6" hidden="1" customWidth="1"/>
    <col min="460" max="460" width="11.5" style="6" bestFit="1" customWidth="1"/>
    <col min="461" max="462" width="10.5" style="6" bestFit="1" customWidth="1"/>
    <col min="463" max="463" width="12.5" style="6" bestFit="1" customWidth="1"/>
    <col min="464" max="464" width="0" style="6" hidden="1" customWidth="1"/>
    <col min="465" max="465" width="10.5" style="6" bestFit="1" customWidth="1"/>
    <col min="466" max="467" width="9.5" style="6" bestFit="1" customWidth="1"/>
    <col min="468" max="468" width="12.5" style="6" bestFit="1" customWidth="1"/>
    <col min="469" max="469" width="0" style="6" hidden="1" customWidth="1"/>
    <col min="470" max="470" width="10.5" style="6" bestFit="1" customWidth="1"/>
    <col min="471" max="472" width="9.5" style="6" bestFit="1" customWidth="1"/>
    <col min="473" max="473" width="12.5" style="6" bestFit="1" customWidth="1"/>
    <col min="474" max="474" width="0" style="6" hidden="1" customWidth="1"/>
    <col min="475" max="475" width="11.5" style="6" bestFit="1" customWidth="1"/>
    <col min="476" max="477" width="10.5" style="6" bestFit="1" customWidth="1"/>
    <col min="478" max="478" width="12.5" style="6" bestFit="1" customWidth="1"/>
    <col min="479" max="479" width="0" style="6" hidden="1" customWidth="1"/>
    <col min="480" max="480" width="10.5" style="6" bestFit="1" customWidth="1"/>
    <col min="481" max="481" width="9.5" style="6" bestFit="1" customWidth="1"/>
    <col min="482" max="482" width="9.69921875" style="6" bestFit="1" customWidth="1"/>
    <col min="483" max="483" width="12.69921875" style="6" bestFit="1" customWidth="1"/>
    <col min="484" max="484" width="0" style="6" hidden="1" customWidth="1"/>
    <col min="485" max="485" width="11.5" style="6" bestFit="1" customWidth="1"/>
    <col min="486" max="487" width="10.5" style="6" bestFit="1" customWidth="1"/>
    <col min="488" max="488" width="12.5" style="6" bestFit="1" customWidth="1"/>
    <col min="489" max="489" width="35.69921875" style="6" bestFit="1" customWidth="1"/>
    <col min="490" max="490" width="11.5" style="6" bestFit="1" customWidth="1"/>
    <col min="491" max="492" width="10.5" style="6" bestFit="1" customWidth="1"/>
    <col min="493" max="493" width="12.69921875" style="6" bestFit="1" customWidth="1"/>
    <col min="494" max="494" width="12.5" style="6" bestFit="1" customWidth="1"/>
    <col min="495" max="495" width="11.5" style="6" bestFit="1" customWidth="1"/>
    <col min="496" max="496" width="10.5" style="6" bestFit="1" customWidth="1"/>
    <col min="497" max="497" width="12.69921875" style="6" bestFit="1" customWidth="1"/>
    <col min="498" max="498" width="12.5" style="6" bestFit="1" customWidth="1"/>
    <col min="499" max="500" width="9.5" style="6" bestFit="1" customWidth="1"/>
    <col min="501" max="501" width="12.69921875" style="6" bestFit="1" customWidth="1"/>
    <col min="502" max="502" width="10.5" style="6" bestFit="1" customWidth="1"/>
    <col min="503" max="504" width="9.5" style="6" bestFit="1" customWidth="1"/>
    <col min="505" max="505" width="12.69921875" style="6" bestFit="1" customWidth="1"/>
    <col min="506" max="506" width="11.5" style="6" bestFit="1" customWidth="1"/>
    <col min="507" max="508" width="10.5" style="6" bestFit="1" customWidth="1"/>
    <col min="509" max="509" width="12.69921875" style="6" bestFit="1" customWidth="1"/>
    <col min="510" max="510" width="10.5" style="6" bestFit="1" customWidth="1"/>
    <col min="511" max="511" width="9.5" style="6" bestFit="1" customWidth="1"/>
    <col min="512" max="512" width="9.69921875" style="6" bestFit="1" customWidth="1"/>
    <col min="513" max="513" width="12.69921875" style="6" bestFit="1" customWidth="1"/>
    <col min="514" max="514" width="11.5" style="6" bestFit="1" customWidth="1"/>
    <col min="515" max="516" width="10.5" style="6" bestFit="1" customWidth="1"/>
    <col min="517" max="517" width="12.5" style="6" bestFit="1" customWidth="1"/>
    <col min="518" max="518" width="12.69921875" style="6" customWidth="1"/>
    <col min="519" max="520" width="9.296875" style="6"/>
    <col min="521" max="521" width="9.296875" style="6" customWidth="1"/>
    <col min="522" max="709" width="9.296875" style="6"/>
    <col min="710" max="710" width="32" style="6" customWidth="1"/>
    <col min="711" max="711" width="11.5" style="6" bestFit="1" customWidth="1"/>
    <col min="712" max="713" width="10.5" style="6" bestFit="1" customWidth="1"/>
    <col min="714" max="714" width="12.69921875" style="6" bestFit="1" customWidth="1"/>
    <col min="715" max="715" width="0" style="6" hidden="1" customWidth="1"/>
    <col min="716" max="716" width="11.5" style="6" bestFit="1" customWidth="1"/>
    <col min="717" max="718" width="10.5" style="6" bestFit="1" customWidth="1"/>
    <col min="719" max="719" width="12.5" style="6" bestFit="1" customWidth="1"/>
    <col min="720" max="720" width="0" style="6" hidden="1" customWidth="1"/>
    <col min="721" max="721" width="10.5" style="6" bestFit="1" customWidth="1"/>
    <col min="722" max="723" width="9.5" style="6" bestFit="1" customWidth="1"/>
    <col min="724" max="724" width="12.5" style="6" bestFit="1" customWidth="1"/>
    <col min="725" max="725" width="0" style="6" hidden="1" customWidth="1"/>
    <col min="726" max="726" width="10.5" style="6" bestFit="1" customWidth="1"/>
    <col min="727" max="728" width="9.5" style="6" bestFit="1" customWidth="1"/>
    <col min="729" max="729" width="12.5" style="6" bestFit="1" customWidth="1"/>
    <col min="730" max="730" width="0" style="6" hidden="1" customWidth="1"/>
    <col min="731" max="731" width="11.5" style="6" bestFit="1" customWidth="1"/>
    <col min="732" max="733" width="10.5" style="6" bestFit="1" customWidth="1"/>
    <col min="734" max="734" width="12.5" style="6" bestFit="1" customWidth="1"/>
    <col min="735" max="735" width="0" style="6" hidden="1" customWidth="1"/>
    <col min="736" max="736" width="10.5" style="6" bestFit="1" customWidth="1"/>
    <col min="737" max="737" width="9.5" style="6" bestFit="1" customWidth="1"/>
    <col min="738" max="738" width="9.69921875" style="6" bestFit="1" customWidth="1"/>
    <col min="739" max="739" width="12.69921875" style="6" bestFit="1" customWidth="1"/>
    <col min="740" max="740" width="0" style="6" hidden="1" customWidth="1"/>
    <col min="741" max="741" width="11.5" style="6" bestFit="1" customWidth="1"/>
    <col min="742" max="743" width="10.5" style="6" bestFit="1" customWidth="1"/>
    <col min="744" max="744" width="12.5" style="6" bestFit="1" customWidth="1"/>
    <col min="745" max="745" width="35.69921875" style="6" bestFit="1" customWidth="1"/>
    <col min="746" max="746" width="11.5" style="6" bestFit="1" customWidth="1"/>
    <col min="747" max="748" width="10.5" style="6" bestFit="1" customWidth="1"/>
    <col min="749" max="749" width="12.69921875" style="6" bestFit="1" customWidth="1"/>
    <col min="750" max="750" width="12.5" style="6" bestFit="1" customWidth="1"/>
    <col min="751" max="751" width="11.5" style="6" bestFit="1" customWidth="1"/>
    <col min="752" max="752" width="10.5" style="6" bestFit="1" customWidth="1"/>
    <col min="753" max="753" width="12.69921875" style="6" bestFit="1" customWidth="1"/>
    <col min="754" max="754" width="12.5" style="6" bestFit="1" customWidth="1"/>
    <col min="755" max="756" width="9.5" style="6" bestFit="1" customWidth="1"/>
    <col min="757" max="757" width="12.69921875" style="6" bestFit="1" customWidth="1"/>
    <col min="758" max="758" width="10.5" style="6" bestFit="1" customWidth="1"/>
    <col min="759" max="760" width="9.5" style="6" bestFit="1" customWidth="1"/>
    <col min="761" max="761" width="12.69921875" style="6" bestFit="1" customWidth="1"/>
    <col min="762" max="762" width="11.5" style="6" bestFit="1" customWidth="1"/>
    <col min="763" max="764" width="10.5" style="6" bestFit="1" customWidth="1"/>
    <col min="765" max="765" width="12.69921875" style="6" bestFit="1" customWidth="1"/>
    <col min="766" max="766" width="10.5" style="6" bestFit="1" customWidth="1"/>
    <col min="767" max="767" width="9.5" style="6" bestFit="1" customWidth="1"/>
    <col min="768" max="768" width="9.69921875" style="6" bestFit="1" customWidth="1"/>
    <col min="769" max="769" width="12.69921875" style="6" bestFit="1" customWidth="1"/>
    <col min="770" max="770" width="11.5" style="6" bestFit="1" customWidth="1"/>
    <col min="771" max="772" width="10.5" style="6" bestFit="1" customWidth="1"/>
    <col min="773" max="773" width="12.5" style="6" bestFit="1" customWidth="1"/>
    <col min="774" max="774" width="12.69921875" style="6" customWidth="1"/>
    <col min="775" max="776" width="9.296875" style="6"/>
    <col min="777" max="777" width="9.296875" style="6" customWidth="1"/>
    <col min="778" max="965" width="9.296875" style="6"/>
    <col min="966" max="966" width="32" style="6" customWidth="1"/>
    <col min="967" max="967" width="11.5" style="6" bestFit="1" customWidth="1"/>
    <col min="968" max="969" width="10.5" style="6" bestFit="1" customWidth="1"/>
    <col min="970" max="970" width="12.69921875" style="6" bestFit="1" customWidth="1"/>
    <col min="971" max="971" width="0" style="6" hidden="1" customWidth="1"/>
    <col min="972" max="972" width="11.5" style="6" bestFit="1" customWidth="1"/>
    <col min="973" max="974" width="10.5" style="6" bestFit="1" customWidth="1"/>
    <col min="975" max="975" width="12.5" style="6" bestFit="1" customWidth="1"/>
    <col min="976" max="976" width="0" style="6" hidden="1" customWidth="1"/>
    <col min="977" max="977" width="10.5" style="6" bestFit="1" customWidth="1"/>
    <col min="978" max="979" width="9.5" style="6" bestFit="1" customWidth="1"/>
    <col min="980" max="980" width="12.5" style="6" bestFit="1" customWidth="1"/>
    <col min="981" max="981" width="0" style="6" hidden="1" customWidth="1"/>
    <col min="982" max="982" width="10.5" style="6" bestFit="1" customWidth="1"/>
    <col min="983" max="984" width="9.5" style="6" bestFit="1" customWidth="1"/>
    <col min="985" max="985" width="12.5" style="6" bestFit="1" customWidth="1"/>
    <col min="986" max="986" width="0" style="6" hidden="1" customWidth="1"/>
    <col min="987" max="987" width="11.5" style="6" bestFit="1" customWidth="1"/>
    <col min="988" max="989" width="10.5" style="6" bestFit="1" customWidth="1"/>
    <col min="990" max="990" width="12.5" style="6" bestFit="1" customWidth="1"/>
    <col min="991" max="991" width="0" style="6" hidden="1" customWidth="1"/>
    <col min="992" max="992" width="10.5" style="6" bestFit="1" customWidth="1"/>
    <col min="993" max="993" width="9.5" style="6" bestFit="1" customWidth="1"/>
    <col min="994" max="994" width="9.69921875" style="6" bestFit="1" customWidth="1"/>
    <col min="995" max="995" width="12.69921875" style="6" bestFit="1" customWidth="1"/>
    <col min="996" max="996" width="0" style="6" hidden="1" customWidth="1"/>
    <col min="997" max="997" width="11.5" style="6" bestFit="1" customWidth="1"/>
    <col min="998" max="999" width="10.5" style="6" bestFit="1" customWidth="1"/>
    <col min="1000" max="1000" width="12.5" style="6" bestFit="1" customWidth="1"/>
    <col min="1001" max="1001" width="35.69921875" style="6" bestFit="1" customWidth="1"/>
    <col min="1002" max="1002" width="11.5" style="6" bestFit="1" customWidth="1"/>
    <col min="1003" max="1004" width="10.5" style="6" bestFit="1" customWidth="1"/>
    <col min="1005" max="1005" width="12.69921875" style="6" bestFit="1" customWidth="1"/>
    <col min="1006" max="1006" width="12.5" style="6" bestFit="1" customWidth="1"/>
    <col min="1007" max="1007" width="11.5" style="6" bestFit="1" customWidth="1"/>
    <col min="1008" max="1008" width="10.5" style="6" bestFit="1" customWidth="1"/>
    <col min="1009" max="1009" width="12.69921875" style="6" bestFit="1" customWidth="1"/>
    <col min="1010" max="1010" width="12.5" style="6" bestFit="1" customWidth="1"/>
    <col min="1011" max="1012" width="9.5" style="6" bestFit="1" customWidth="1"/>
    <col min="1013" max="1013" width="12.69921875" style="6" bestFit="1" customWidth="1"/>
    <col min="1014" max="1014" width="10.5" style="6" bestFit="1" customWidth="1"/>
    <col min="1015" max="1016" width="9.5" style="6" bestFit="1" customWidth="1"/>
    <col min="1017" max="1017" width="12.69921875" style="6" bestFit="1" customWidth="1"/>
    <col min="1018" max="1018" width="11.5" style="6" bestFit="1" customWidth="1"/>
    <col min="1019" max="1020" width="10.5" style="6" bestFit="1" customWidth="1"/>
    <col min="1021" max="1021" width="12.69921875" style="6" bestFit="1" customWidth="1"/>
    <col min="1022" max="1022" width="10.5" style="6" bestFit="1" customWidth="1"/>
    <col min="1023" max="1023" width="9.5" style="6" bestFit="1" customWidth="1"/>
    <col min="1024" max="1024" width="9.69921875" style="6" bestFit="1" customWidth="1"/>
    <col min="1025" max="1025" width="12.69921875" style="6" bestFit="1" customWidth="1"/>
    <col min="1026" max="1026" width="11.5" style="6" bestFit="1" customWidth="1"/>
    <col min="1027" max="1028" width="10.5" style="6" bestFit="1" customWidth="1"/>
    <col min="1029" max="1029" width="12.5" style="6" bestFit="1" customWidth="1"/>
    <col min="1030" max="1030" width="12.69921875" style="6" customWidth="1"/>
    <col min="1031" max="1032" width="9.296875" style="6"/>
    <col min="1033" max="1033" width="9.296875" style="6" customWidth="1"/>
    <col min="1034" max="1221" width="9.296875" style="6"/>
    <col min="1222" max="1222" width="32" style="6" customWidth="1"/>
    <col min="1223" max="1223" width="11.5" style="6" bestFit="1" customWidth="1"/>
    <col min="1224" max="1225" width="10.5" style="6" bestFit="1" customWidth="1"/>
    <col min="1226" max="1226" width="12.69921875" style="6" bestFit="1" customWidth="1"/>
    <col min="1227" max="1227" width="0" style="6" hidden="1" customWidth="1"/>
    <col min="1228" max="1228" width="11.5" style="6" bestFit="1" customWidth="1"/>
    <col min="1229" max="1230" width="10.5" style="6" bestFit="1" customWidth="1"/>
    <col min="1231" max="1231" width="12.5" style="6" bestFit="1" customWidth="1"/>
    <col min="1232" max="1232" width="0" style="6" hidden="1" customWidth="1"/>
    <col min="1233" max="1233" width="10.5" style="6" bestFit="1" customWidth="1"/>
    <col min="1234" max="1235" width="9.5" style="6" bestFit="1" customWidth="1"/>
    <col min="1236" max="1236" width="12.5" style="6" bestFit="1" customWidth="1"/>
    <col min="1237" max="1237" width="0" style="6" hidden="1" customWidth="1"/>
    <col min="1238" max="1238" width="10.5" style="6" bestFit="1" customWidth="1"/>
    <col min="1239" max="1240" width="9.5" style="6" bestFit="1" customWidth="1"/>
    <col min="1241" max="1241" width="12.5" style="6" bestFit="1" customWidth="1"/>
    <col min="1242" max="1242" width="0" style="6" hidden="1" customWidth="1"/>
    <col min="1243" max="1243" width="11.5" style="6" bestFit="1" customWidth="1"/>
    <col min="1244" max="1245" width="10.5" style="6" bestFit="1" customWidth="1"/>
    <col min="1246" max="1246" width="12.5" style="6" bestFit="1" customWidth="1"/>
    <col min="1247" max="1247" width="0" style="6" hidden="1" customWidth="1"/>
    <col min="1248" max="1248" width="10.5" style="6" bestFit="1" customWidth="1"/>
    <col min="1249" max="1249" width="9.5" style="6" bestFit="1" customWidth="1"/>
    <col min="1250" max="1250" width="9.69921875" style="6" bestFit="1" customWidth="1"/>
    <col min="1251" max="1251" width="12.69921875" style="6" bestFit="1" customWidth="1"/>
    <col min="1252" max="1252" width="0" style="6" hidden="1" customWidth="1"/>
    <col min="1253" max="1253" width="11.5" style="6" bestFit="1" customWidth="1"/>
    <col min="1254" max="1255" width="10.5" style="6" bestFit="1" customWidth="1"/>
    <col min="1256" max="1256" width="12.5" style="6" bestFit="1" customWidth="1"/>
    <col min="1257" max="1257" width="35.69921875" style="6" bestFit="1" customWidth="1"/>
    <col min="1258" max="1258" width="11.5" style="6" bestFit="1" customWidth="1"/>
    <col min="1259" max="1260" width="10.5" style="6" bestFit="1" customWidth="1"/>
    <col min="1261" max="1261" width="12.69921875" style="6" bestFit="1" customWidth="1"/>
    <col min="1262" max="1262" width="12.5" style="6" bestFit="1" customWidth="1"/>
    <col min="1263" max="1263" width="11.5" style="6" bestFit="1" customWidth="1"/>
    <col min="1264" max="1264" width="10.5" style="6" bestFit="1" customWidth="1"/>
    <col min="1265" max="1265" width="12.69921875" style="6" bestFit="1" customWidth="1"/>
    <col min="1266" max="1266" width="12.5" style="6" bestFit="1" customWidth="1"/>
    <col min="1267" max="1268" width="9.5" style="6" bestFit="1" customWidth="1"/>
    <col min="1269" max="1269" width="12.69921875" style="6" bestFit="1" customWidth="1"/>
    <col min="1270" max="1270" width="10.5" style="6" bestFit="1" customWidth="1"/>
    <col min="1271" max="1272" width="9.5" style="6" bestFit="1" customWidth="1"/>
    <col min="1273" max="1273" width="12.69921875" style="6" bestFit="1" customWidth="1"/>
    <col min="1274" max="1274" width="11.5" style="6" bestFit="1" customWidth="1"/>
    <col min="1275" max="1276" width="10.5" style="6" bestFit="1" customWidth="1"/>
    <col min="1277" max="1277" width="12.69921875" style="6" bestFit="1" customWidth="1"/>
    <col min="1278" max="1278" width="10.5" style="6" bestFit="1" customWidth="1"/>
    <col min="1279" max="1279" width="9.5" style="6" bestFit="1" customWidth="1"/>
    <col min="1280" max="1280" width="9.69921875" style="6" bestFit="1" customWidth="1"/>
    <col min="1281" max="1281" width="12.69921875" style="6" bestFit="1" customWidth="1"/>
    <col min="1282" max="1282" width="11.5" style="6" bestFit="1" customWidth="1"/>
    <col min="1283" max="1284" width="10.5" style="6" bestFit="1" customWidth="1"/>
    <col min="1285" max="1285" width="12.5" style="6" bestFit="1" customWidth="1"/>
    <col min="1286" max="1286" width="12.69921875" style="6" customWidth="1"/>
    <col min="1287" max="1288" width="9.296875" style="6"/>
    <col min="1289" max="1289" width="9.296875" style="6" customWidth="1"/>
    <col min="1290" max="1477" width="9.296875" style="6"/>
    <col min="1478" max="1478" width="32" style="6" customWidth="1"/>
    <col min="1479" max="1479" width="11.5" style="6" bestFit="1" customWidth="1"/>
    <col min="1480" max="1481" width="10.5" style="6" bestFit="1" customWidth="1"/>
    <col min="1482" max="1482" width="12.69921875" style="6" bestFit="1" customWidth="1"/>
    <col min="1483" max="1483" width="0" style="6" hidden="1" customWidth="1"/>
    <col min="1484" max="1484" width="11.5" style="6" bestFit="1" customWidth="1"/>
    <col min="1485" max="1486" width="10.5" style="6" bestFit="1" customWidth="1"/>
    <col min="1487" max="1487" width="12.5" style="6" bestFit="1" customWidth="1"/>
    <col min="1488" max="1488" width="0" style="6" hidden="1" customWidth="1"/>
    <col min="1489" max="1489" width="10.5" style="6" bestFit="1" customWidth="1"/>
    <col min="1490" max="1491" width="9.5" style="6" bestFit="1" customWidth="1"/>
    <col min="1492" max="1492" width="12.5" style="6" bestFit="1" customWidth="1"/>
    <col min="1493" max="1493" width="0" style="6" hidden="1" customWidth="1"/>
    <col min="1494" max="1494" width="10.5" style="6" bestFit="1" customWidth="1"/>
    <col min="1495" max="1496" width="9.5" style="6" bestFit="1" customWidth="1"/>
    <col min="1497" max="1497" width="12.5" style="6" bestFit="1" customWidth="1"/>
    <col min="1498" max="1498" width="0" style="6" hidden="1" customWidth="1"/>
    <col min="1499" max="1499" width="11.5" style="6" bestFit="1" customWidth="1"/>
    <col min="1500" max="1501" width="10.5" style="6" bestFit="1" customWidth="1"/>
    <col min="1502" max="1502" width="12.5" style="6" bestFit="1" customWidth="1"/>
    <col min="1503" max="1503" width="0" style="6" hidden="1" customWidth="1"/>
    <col min="1504" max="1504" width="10.5" style="6" bestFit="1" customWidth="1"/>
    <col min="1505" max="1505" width="9.5" style="6" bestFit="1" customWidth="1"/>
    <col min="1506" max="1506" width="9.69921875" style="6" bestFit="1" customWidth="1"/>
    <col min="1507" max="1507" width="12.69921875" style="6" bestFit="1" customWidth="1"/>
    <col min="1508" max="1508" width="0" style="6" hidden="1" customWidth="1"/>
    <col min="1509" max="1509" width="11.5" style="6" bestFit="1" customWidth="1"/>
    <col min="1510" max="1511" width="10.5" style="6" bestFit="1" customWidth="1"/>
    <col min="1512" max="1512" width="12.5" style="6" bestFit="1" customWidth="1"/>
    <col min="1513" max="1513" width="35.69921875" style="6" bestFit="1" customWidth="1"/>
    <col min="1514" max="1514" width="11.5" style="6" bestFit="1" customWidth="1"/>
    <col min="1515" max="1516" width="10.5" style="6" bestFit="1" customWidth="1"/>
    <col min="1517" max="1517" width="12.69921875" style="6" bestFit="1" customWidth="1"/>
    <col min="1518" max="1518" width="12.5" style="6" bestFit="1" customWidth="1"/>
    <col min="1519" max="1519" width="11.5" style="6" bestFit="1" customWidth="1"/>
    <col min="1520" max="1520" width="10.5" style="6" bestFit="1" customWidth="1"/>
    <col min="1521" max="1521" width="12.69921875" style="6" bestFit="1" customWidth="1"/>
    <col min="1522" max="1522" width="12.5" style="6" bestFit="1" customWidth="1"/>
    <col min="1523" max="1524" width="9.5" style="6" bestFit="1" customWidth="1"/>
    <col min="1525" max="1525" width="12.69921875" style="6" bestFit="1" customWidth="1"/>
    <col min="1526" max="1526" width="10.5" style="6" bestFit="1" customWidth="1"/>
    <col min="1527" max="1528" width="9.5" style="6" bestFit="1" customWidth="1"/>
    <col min="1529" max="1529" width="12.69921875" style="6" bestFit="1" customWidth="1"/>
    <col min="1530" max="1530" width="11.5" style="6" bestFit="1" customWidth="1"/>
    <col min="1531" max="1532" width="10.5" style="6" bestFit="1" customWidth="1"/>
    <col min="1533" max="1533" width="12.69921875" style="6" bestFit="1" customWidth="1"/>
    <col min="1534" max="1534" width="10.5" style="6" bestFit="1" customWidth="1"/>
    <col min="1535" max="1535" width="9.5" style="6" bestFit="1" customWidth="1"/>
    <col min="1536" max="1536" width="9.69921875" style="6" bestFit="1" customWidth="1"/>
    <col min="1537" max="1537" width="12.69921875" style="6" bestFit="1" customWidth="1"/>
    <col min="1538" max="1538" width="11.5" style="6" bestFit="1" customWidth="1"/>
    <col min="1539" max="1540" width="10.5" style="6" bestFit="1" customWidth="1"/>
    <col min="1541" max="1541" width="12.5" style="6" bestFit="1" customWidth="1"/>
    <col min="1542" max="1542" width="12.69921875" style="6" customWidth="1"/>
    <col min="1543" max="1544" width="9.296875" style="6"/>
    <col min="1545" max="1545" width="9.296875" style="6" customWidth="1"/>
    <col min="1546" max="1733" width="9.296875" style="6"/>
    <col min="1734" max="1734" width="32" style="6" customWidth="1"/>
    <col min="1735" max="1735" width="11.5" style="6" bestFit="1" customWidth="1"/>
    <col min="1736" max="1737" width="10.5" style="6" bestFit="1" customWidth="1"/>
    <col min="1738" max="1738" width="12.69921875" style="6" bestFit="1" customWidth="1"/>
    <col min="1739" max="1739" width="0" style="6" hidden="1" customWidth="1"/>
    <col min="1740" max="1740" width="11.5" style="6" bestFit="1" customWidth="1"/>
    <col min="1741" max="1742" width="10.5" style="6" bestFit="1" customWidth="1"/>
    <col min="1743" max="1743" width="12.5" style="6" bestFit="1" customWidth="1"/>
    <col min="1744" max="1744" width="0" style="6" hidden="1" customWidth="1"/>
    <col min="1745" max="1745" width="10.5" style="6" bestFit="1" customWidth="1"/>
    <col min="1746" max="1747" width="9.5" style="6" bestFit="1" customWidth="1"/>
    <col min="1748" max="1748" width="12.5" style="6" bestFit="1" customWidth="1"/>
    <col min="1749" max="1749" width="0" style="6" hidden="1" customWidth="1"/>
    <col min="1750" max="1750" width="10.5" style="6" bestFit="1" customWidth="1"/>
    <col min="1751" max="1752" width="9.5" style="6" bestFit="1" customWidth="1"/>
    <col min="1753" max="1753" width="12.5" style="6" bestFit="1" customWidth="1"/>
    <col min="1754" max="1754" width="0" style="6" hidden="1" customWidth="1"/>
    <col min="1755" max="1755" width="11.5" style="6" bestFit="1" customWidth="1"/>
    <col min="1756" max="1757" width="10.5" style="6" bestFit="1" customWidth="1"/>
    <col min="1758" max="1758" width="12.5" style="6" bestFit="1" customWidth="1"/>
    <col min="1759" max="1759" width="0" style="6" hidden="1" customWidth="1"/>
    <col min="1760" max="1760" width="10.5" style="6" bestFit="1" customWidth="1"/>
    <col min="1761" max="1761" width="9.5" style="6" bestFit="1" customWidth="1"/>
    <col min="1762" max="1762" width="9.69921875" style="6" bestFit="1" customWidth="1"/>
    <col min="1763" max="1763" width="12.69921875" style="6" bestFit="1" customWidth="1"/>
    <col min="1764" max="1764" width="0" style="6" hidden="1" customWidth="1"/>
    <col min="1765" max="1765" width="11.5" style="6" bestFit="1" customWidth="1"/>
    <col min="1766" max="1767" width="10.5" style="6" bestFit="1" customWidth="1"/>
    <col min="1768" max="1768" width="12.5" style="6" bestFit="1" customWidth="1"/>
    <col min="1769" max="1769" width="35.69921875" style="6" bestFit="1" customWidth="1"/>
    <col min="1770" max="1770" width="11.5" style="6" bestFit="1" customWidth="1"/>
    <col min="1771" max="1772" width="10.5" style="6" bestFit="1" customWidth="1"/>
    <col min="1773" max="1773" width="12.69921875" style="6" bestFit="1" customWidth="1"/>
    <col min="1774" max="1774" width="12.5" style="6" bestFit="1" customWidth="1"/>
    <col min="1775" max="1775" width="11.5" style="6" bestFit="1" customWidth="1"/>
    <col min="1776" max="1776" width="10.5" style="6" bestFit="1" customWidth="1"/>
    <col min="1777" max="1777" width="12.69921875" style="6" bestFit="1" customWidth="1"/>
    <col min="1778" max="1778" width="12.5" style="6" bestFit="1" customWidth="1"/>
    <col min="1779" max="1780" width="9.5" style="6" bestFit="1" customWidth="1"/>
    <col min="1781" max="1781" width="12.69921875" style="6" bestFit="1" customWidth="1"/>
    <col min="1782" max="1782" width="10.5" style="6" bestFit="1" customWidth="1"/>
    <col min="1783" max="1784" width="9.5" style="6" bestFit="1" customWidth="1"/>
    <col min="1785" max="1785" width="12.69921875" style="6" bestFit="1" customWidth="1"/>
    <col min="1786" max="1786" width="11.5" style="6" bestFit="1" customWidth="1"/>
    <col min="1787" max="1788" width="10.5" style="6" bestFit="1" customWidth="1"/>
    <col min="1789" max="1789" width="12.69921875" style="6" bestFit="1" customWidth="1"/>
    <col min="1790" max="1790" width="10.5" style="6" bestFit="1" customWidth="1"/>
    <col min="1791" max="1791" width="9.5" style="6" bestFit="1" customWidth="1"/>
    <col min="1792" max="1792" width="9.69921875" style="6" bestFit="1" customWidth="1"/>
    <col min="1793" max="1793" width="12.69921875" style="6" bestFit="1" customWidth="1"/>
    <col min="1794" max="1794" width="11.5" style="6" bestFit="1" customWidth="1"/>
    <col min="1795" max="1796" width="10.5" style="6" bestFit="1" customWidth="1"/>
    <col min="1797" max="1797" width="12.5" style="6" bestFit="1" customWidth="1"/>
    <col min="1798" max="1798" width="12.69921875" style="6" customWidth="1"/>
    <col min="1799" max="1800" width="9.296875" style="6"/>
    <col min="1801" max="1801" width="9.296875" style="6" customWidth="1"/>
    <col min="1802" max="1989" width="9.296875" style="6"/>
    <col min="1990" max="1990" width="32" style="6" customWidth="1"/>
    <col min="1991" max="1991" width="11.5" style="6" bestFit="1" customWidth="1"/>
    <col min="1992" max="1993" width="10.5" style="6" bestFit="1" customWidth="1"/>
    <col min="1994" max="1994" width="12.69921875" style="6" bestFit="1" customWidth="1"/>
    <col min="1995" max="1995" width="0" style="6" hidden="1" customWidth="1"/>
    <col min="1996" max="1996" width="11.5" style="6" bestFit="1" customWidth="1"/>
    <col min="1997" max="1998" width="10.5" style="6" bestFit="1" customWidth="1"/>
    <col min="1999" max="1999" width="12.5" style="6" bestFit="1" customWidth="1"/>
    <col min="2000" max="2000" width="0" style="6" hidden="1" customWidth="1"/>
    <col min="2001" max="2001" width="10.5" style="6" bestFit="1" customWidth="1"/>
    <col min="2002" max="2003" width="9.5" style="6" bestFit="1" customWidth="1"/>
    <col min="2004" max="2004" width="12.5" style="6" bestFit="1" customWidth="1"/>
    <col min="2005" max="2005" width="0" style="6" hidden="1" customWidth="1"/>
    <col min="2006" max="2006" width="10.5" style="6" bestFit="1" customWidth="1"/>
    <col min="2007" max="2008" width="9.5" style="6" bestFit="1" customWidth="1"/>
    <col min="2009" max="2009" width="12.5" style="6" bestFit="1" customWidth="1"/>
    <col min="2010" max="2010" width="0" style="6" hidden="1" customWidth="1"/>
    <col min="2011" max="2011" width="11.5" style="6" bestFit="1" customWidth="1"/>
    <col min="2012" max="2013" width="10.5" style="6" bestFit="1" customWidth="1"/>
    <col min="2014" max="2014" width="12.5" style="6" bestFit="1" customWidth="1"/>
    <col min="2015" max="2015" width="0" style="6" hidden="1" customWidth="1"/>
    <col min="2016" max="2016" width="10.5" style="6" bestFit="1" customWidth="1"/>
    <col min="2017" max="2017" width="9.5" style="6" bestFit="1" customWidth="1"/>
    <col min="2018" max="2018" width="9.69921875" style="6" bestFit="1" customWidth="1"/>
    <col min="2019" max="2019" width="12.69921875" style="6" bestFit="1" customWidth="1"/>
    <col min="2020" max="2020" width="0" style="6" hidden="1" customWidth="1"/>
    <col min="2021" max="2021" width="11.5" style="6" bestFit="1" customWidth="1"/>
    <col min="2022" max="2023" width="10.5" style="6" bestFit="1" customWidth="1"/>
    <col min="2024" max="2024" width="12.5" style="6" bestFit="1" customWidth="1"/>
    <col min="2025" max="2025" width="35.69921875" style="6" bestFit="1" customWidth="1"/>
    <col min="2026" max="2026" width="11.5" style="6" bestFit="1" customWidth="1"/>
    <col min="2027" max="2028" width="10.5" style="6" bestFit="1" customWidth="1"/>
    <col min="2029" max="2029" width="12.69921875" style="6" bestFit="1" customWidth="1"/>
    <col min="2030" max="2030" width="12.5" style="6" bestFit="1" customWidth="1"/>
    <col min="2031" max="2031" width="11.5" style="6" bestFit="1" customWidth="1"/>
    <col min="2032" max="2032" width="10.5" style="6" bestFit="1" customWidth="1"/>
    <col min="2033" max="2033" width="12.69921875" style="6" bestFit="1" customWidth="1"/>
    <col min="2034" max="2034" width="12.5" style="6" bestFit="1" customWidth="1"/>
    <col min="2035" max="2036" width="9.5" style="6" bestFit="1" customWidth="1"/>
    <col min="2037" max="2037" width="12.69921875" style="6" bestFit="1" customWidth="1"/>
    <col min="2038" max="2038" width="10.5" style="6" bestFit="1" customWidth="1"/>
    <col min="2039" max="2040" width="9.5" style="6" bestFit="1" customWidth="1"/>
    <col min="2041" max="2041" width="12.69921875" style="6" bestFit="1" customWidth="1"/>
    <col min="2042" max="2042" width="11.5" style="6" bestFit="1" customWidth="1"/>
    <col min="2043" max="2044" width="10.5" style="6" bestFit="1" customWidth="1"/>
    <col min="2045" max="2045" width="12.69921875" style="6" bestFit="1" customWidth="1"/>
    <col min="2046" max="2046" width="10.5" style="6" bestFit="1" customWidth="1"/>
    <col min="2047" max="2047" width="9.5" style="6" bestFit="1" customWidth="1"/>
    <col min="2048" max="2048" width="9.69921875" style="6" bestFit="1" customWidth="1"/>
    <col min="2049" max="2049" width="12.69921875" style="6" bestFit="1" customWidth="1"/>
    <col min="2050" max="2050" width="11.5" style="6" bestFit="1" customWidth="1"/>
    <col min="2051" max="2052" width="10.5" style="6" bestFit="1" customWidth="1"/>
    <col min="2053" max="2053" width="12.5" style="6" bestFit="1" customWidth="1"/>
    <col min="2054" max="2054" width="12.69921875" style="6" customWidth="1"/>
    <col min="2055" max="2056" width="9.296875" style="6"/>
    <col min="2057" max="2057" width="9.296875" style="6" customWidth="1"/>
    <col min="2058" max="2245" width="9.296875" style="6"/>
    <col min="2246" max="2246" width="32" style="6" customWidth="1"/>
    <col min="2247" max="2247" width="11.5" style="6" bestFit="1" customWidth="1"/>
    <col min="2248" max="2249" width="10.5" style="6" bestFit="1" customWidth="1"/>
    <col min="2250" max="2250" width="12.69921875" style="6" bestFit="1" customWidth="1"/>
    <col min="2251" max="2251" width="0" style="6" hidden="1" customWidth="1"/>
    <col min="2252" max="2252" width="11.5" style="6" bestFit="1" customWidth="1"/>
    <col min="2253" max="2254" width="10.5" style="6" bestFit="1" customWidth="1"/>
    <col min="2255" max="2255" width="12.5" style="6" bestFit="1" customWidth="1"/>
    <col min="2256" max="2256" width="0" style="6" hidden="1" customWidth="1"/>
    <col min="2257" max="2257" width="10.5" style="6" bestFit="1" customWidth="1"/>
    <col min="2258" max="2259" width="9.5" style="6" bestFit="1" customWidth="1"/>
    <col min="2260" max="2260" width="12.5" style="6" bestFit="1" customWidth="1"/>
    <col min="2261" max="2261" width="0" style="6" hidden="1" customWidth="1"/>
    <col min="2262" max="2262" width="10.5" style="6" bestFit="1" customWidth="1"/>
    <col min="2263" max="2264" width="9.5" style="6" bestFit="1" customWidth="1"/>
    <col min="2265" max="2265" width="12.5" style="6" bestFit="1" customWidth="1"/>
    <col min="2266" max="2266" width="0" style="6" hidden="1" customWidth="1"/>
    <col min="2267" max="2267" width="11.5" style="6" bestFit="1" customWidth="1"/>
    <col min="2268" max="2269" width="10.5" style="6" bestFit="1" customWidth="1"/>
    <col min="2270" max="2270" width="12.5" style="6" bestFit="1" customWidth="1"/>
    <col min="2271" max="2271" width="0" style="6" hidden="1" customWidth="1"/>
    <col min="2272" max="2272" width="10.5" style="6" bestFit="1" customWidth="1"/>
    <col min="2273" max="2273" width="9.5" style="6" bestFit="1" customWidth="1"/>
    <col min="2274" max="2274" width="9.69921875" style="6" bestFit="1" customWidth="1"/>
    <col min="2275" max="2275" width="12.69921875" style="6" bestFit="1" customWidth="1"/>
    <col min="2276" max="2276" width="0" style="6" hidden="1" customWidth="1"/>
    <col min="2277" max="2277" width="11.5" style="6" bestFit="1" customWidth="1"/>
    <col min="2278" max="2279" width="10.5" style="6" bestFit="1" customWidth="1"/>
    <col min="2280" max="2280" width="12.5" style="6" bestFit="1" customWidth="1"/>
    <col min="2281" max="2281" width="35.69921875" style="6" bestFit="1" customWidth="1"/>
    <col min="2282" max="2282" width="11.5" style="6" bestFit="1" customWidth="1"/>
    <col min="2283" max="2284" width="10.5" style="6" bestFit="1" customWidth="1"/>
    <col min="2285" max="2285" width="12.69921875" style="6" bestFit="1" customWidth="1"/>
    <col min="2286" max="2286" width="12.5" style="6" bestFit="1" customWidth="1"/>
    <col min="2287" max="2287" width="11.5" style="6" bestFit="1" customWidth="1"/>
    <col min="2288" max="2288" width="10.5" style="6" bestFit="1" customWidth="1"/>
    <col min="2289" max="2289" width="12.69921875" style="6" bestFit="1" customWidth="1"/>
    <col min="2290" max="2290" width="12.5" style="6" bestFit="1" customWidth="1"/>
    <col min="2291" max="2292" width="9.5" style="6" bestFit="1" customWidth="1"/>
    <col min="2293" max="2293" width="12.69921875" style="6" bestFit="1" customWidth="1"/>
    <col min="2294" max="2294" width="10.5" style="6" bestFit="1" customWidth="1"/>
    <col min="2295" max="2296" width="9.5" style="6" bestFit="1" customWidth="1"/>
    <col min="2297" max="2297" width="12.69921875" style="6" bestFit="1" customWidth="1"/>
    <col min="2298" max="2298" width="11.5" style="6" bestFit="1" customWidth="1"/>
    <col min="2299" max="2300" width="10.5" style="6" bestFit="1" customWidth="1"/>
    <col min="2301" max="2301" width="12.69921875" style="6" bestFit="1" customWidth="1"/>
    <col min="2302" max="2302" width="10.5" style="6" bestFit="1" customWidth="1"/>
    <col min="2303" max="2303" width="9.5" style="6" bestFit="1" customWidth="1"/>
    <col min="2304" max="2304" width="9.69921875" style="6" bestFit="1" customWidth="1"/>
    <col min="2305" max="2305" width="12.69921875" style="6" bestFit="1" customWidth="1"/>
    <col min="2306" max="2306" width="11.5" style="6" bestFit="1" customWidth="1"/>
    <col min="2307" max="2308" width="10.5" style="6" bestFit="1" customWidth="1"/>
    <col min="2309" max="2309" width="12.5" style="6" bestFit="1" customWidth="1"/>
    <col min="2310" max="2310" width="12.69921875" style="6" customWidth="1"/>
    <col min="2311" max="2312" width="9.296875" style="6"/>
    <col min="2313" max="2313" width="9.296875" style="6" customWidth="1"/>
    <col min="2314" max="2501" width="9.296875" style="6"/>
    <col min="2502" max="2502" width="32" style="6" customWidth="1"/>
    <col min="2503" max="2503" width="11.5" style="6" bestFit="1" customWidth="1"/>
    <col min="2504" max="2505" width="10.5" style="6" bestFit="1" customWidth="1"/>
    <col min="2506" max="2506" width="12.69921875" style="6" bestFit="1" customWidth="1"/>
    <col min="2507" max="2507" width="0" style="6" hidden="1" customWidth="1"/>
    <col min="2508" max="2508" width="11.5" style="6" bestFit="1" customWidth="1"/>
    <col min="2509" max="2510" width="10.5" style="6" bestFit="1" customWidth="1"/>
    <col min="2511" max="2511" width="12.5" style="6" bestFit="1" customWidth="1"/>
    <col min="2512" max="2512" width="0" style="6" hidden="1" customWidth="1"/>
    <col min="2513" max="2513" width="10.5" style="6" bestFit="1" customWidth="1"/>
    <col min="2514" max="2515" width="9.5" style="6" bestFit="1" customWidth="1"/>
    <col min="2516" max="2516" width="12.5" style="6" bestFit="1" customWidth="1"/>
    <col min="2517" max="2517" width="0" style="6" hidden="1" customWidth="1"/>
    <col min="2518" max="2518" width="10.5" style="6" bestFit="1" customWidth="1"/>
    <col min="2519" max="2520" width="9.5" style="6" bestFit="1" customWidth="1"/>
    <col min="2521" max="2521" width="12.5" style="6" bestFit="1" customWidth="1"/>
    <col min="2522" max="2522" width="0" style="6" hidden="1" customWidth="1"/>
    <col min="2523" max="2523" width="11.5" style="6" bestFit="1" customWidth="1"/>
    <col min="2524" max="2525" width="10.5" style="6" bestFit="1" customWidth="1"/>
    <col min="2526" max="2526" width="12.5" style="6" bestFit="1" customWidth="1"/>
    <col min="2527" max="2527" width="0" style="6" hidden="1" customWidth="1"/>
    <col min="2528" max="2528" width="10.5" style="6" bestFit="1" customWidth="1"/>
    <col min="2529" max="2529" width="9.5" style="6" bestFit="1" customWidth="1"/>
    <col min="2530" max="2530" width="9.69921875" style="6" bestFit="1" customWidth="1"/>
    <col min="2531" max="2531" width="12.69921875" style="6" bestFit="1" customWidth="1"/>
    <col min="2532" max="2532" width="0" style="6" hidden="1" customWidth="1"/>
    <col min="2533" max="2533" width="11.5" style="6" bestFit="1" customWidth="1"/>
    <col min="2534" max="2535" width="10.5" style="6" bestFit="1" customWidth="1"/>
    <col min="2536" max="2536" width="12.5" style="6" bestFit="1" customWidth="1"/>
    <col min="2537" max="2537" width="35.69921875" style="6" bestFit="1" customWidth="1"/>
    <col min="2538" max="2538" width="11.5" style="6" bestFit="1" customWidth="1"/>
    <col min="2539" max="2540" width="10.5" style="6" bestFit="1" customWidth="1"/>
    <col min="2541" max="2541" width="12.69921875" style="6" bestFit="1" customWidth="1"/>
    <col min="2542" max="2542" width="12.5" style="6" bestFit="1" customWidth="1"/>
    <col min="2543" max="2543" width="11.5" style="6" bestFit="1" customWidth="1"/>
    <col min="2544" max="2544" width="10.5" style="6" bestFit="1" customWidth="1"/>
    <col min="2545" max="2545" width="12.69921875" style="6" bestFit="1" customWidth="1"/>
    <col min="2546" max="2546" width="12.5" style="6" bestFit="1" customWidth="1"/>
    <col min="2547" max="2548" width="9.5" style="6" bestFit="1" customWidth="1"/>
    <col min="2549" max="2549" width="12.69921875" style="6" bestFit="1" customWidth="1"/>
    <col min="2550" max="2550" width="10.5" style="6" bestFit="1" customWidth="1"/>
    <col min="2551" max="2552" width="9.5" style="6" bestFit="1" customWidth="1"/>
    <col min="2553" max="2553" width="12.69921875" style="6" bestFit="1" customWidth="1"/>
    <col min="2554" max="2554" width="11.5" style="6" bestFit="1" customWidth="1"/>
    <col min="2555" max="2556" width="10.5" style="6" bestFit="1" customWidth="1"/>
    <col min="2557" max="2557" width="12.69921875" style="6" bestFit="1" customWidth="1"/>
    <col min="2558" max="2558" width="10.5" style="6" bestFit="1" customWidth="1"/>
    <col min="2559" max="2559" width="9.5" style="6" bestFit="1" customWidth="1"/>
    <col min="2560" max="2560" width="9.69921875" style="6" bestFit="1" customWidth="1"/>
    <col min="2561" max="2561" width="12.69921875" style="6" bestFit="1" customWidth="1"/>
    <col min="2562" max="2562" width="11.5" style="6" bestFit="1" customWidth="1"/>
    <col min="2563" max="2564" width="10.5" style="6" bestFit="1" customWidth="1"/>
    <col min="2565" max="2565" width="12.5" style="6" bestFit="1" customWidth="1"/>
    <col min="2566" max="2566" width="12.69921875" style="6" customWidth="1"/>
    <col min="2567" max="2568" width="9.296875" style="6"/>
    <col min="2569" max="2569" width="9.296875" style="6" customWidth="1"/>
    <col min="2570" max="2757" width="9.296875" style="6"/>
    <col min="2758" max="2758" width="32" style="6" customWidth="1"/>
    <col min="2759" max="2759" width="11.5" style="6" bestFit="1" customWidth="1"/>
    <col min="2760" max="2761" width="10.5" style="6" bestFit="1" customWidth="1"/>
    <col min="2762" max="2762" width="12.69921875" style="6" bestFit="1" customWidth="1"/>
    <col min="2763" max="2763" width="0" style="6" hidden="1" customWidth="1"/>
    <col min="2764" max="2764" width="11.5" style="6" bestFit="1" customWidth="1"/>
    <col min="2765" max="2766" width="10.5" style="6" bestFit="1" customWidth="1"/>
    <col min="2767" max="2767" width="12.5" style="6" bestFit="1" customWidth="1"/>
    <col min="2768" max="2768" width="0" style="6" hidden="1" customWidth="1"/>
    <col min="2769" max="2769" width="10.5" style="6" bestFit="1" customWidth="1"/>
    <col min="2770" max="2771" width="9.5" style="6" bestFit="1" customWidth="1"/>
    <col min="2772" max="2772" width="12.5" style="6" bestFit="1" customWidth="1"/>
    <col min="2773" max="2773" width="0" style="6" hidden="1" customWidth="1"/>
    <col min="2774" max="2774" width="10.5" style="6" bestFit="1" customWidth="1"/>
    <col min="2775" max="2776" width="9.5" style="6" bestFit="1" customWidth="1"/>
    <col min="2777" max="2777" width="12.5" style="6" bestFit="1" customWidth="1"/>
    <col min="2778" max="2778" width="0" style="6" hidden="1" customWidth="1"/>
    <col min="2779" max="2779" width="11.5" style="6" bestFit="1" customWidth="1"/>
    <col min="2780" max="2781" width="10.5" style="6" bestFit="1" customWidth="1"/>
    <col min="2782" max="2782" width="12.5" style="6" bestFit="1" customWidth="1"/>
    <col min="2783" max="2783" width="0" style="6" hidden="1" customWidth="1"/>
    <col min="2784" max="2784" width="10.5" style="6" bestFit="1" customWidth="1"/>
    <col min="2785" max="2785" width="9.5" style="6" bestFit="1" customWidth="1"/>
    <col min="2786" max="2786" width="9.69921875" style="6" bestFit="1" customWidth="1"/>
    <col min="2787" max="2787" width="12.69921875" style="6" bestFit="1" customWidth="1"/>
    <col min="2788" max="2788" width="0" style="6" hidden="1" customWidth="1"/>
    <col min="2789" max="2789" width="11.5" style="6" bestFit="1" customWidth="1"/>
    <col min="2790" max="2791" width="10.5" style="6" bestFit="1" customWidth="1"/>
    <col min="2792" max="2792" width="12.5" style="6" bestFit="1" customWidth="1"/>
    <col min="2793" max="2793" width="35.69921875" style="6" bestFit="1" customWidth="1"/>
    <col min="2794" max="2794" width="11.5" style="6" bestFit="1" customWidth="1"/>
    <col min="2795" max="2796" width="10.5" style="6" bestFit="1" customWidth="1"/>
    <col min="2797" max="2797" width="12.69921875" style="6" bestFit="1" customWidth="1"/>
    <col min="2798" max="2798" width="12.5" style="6" bestFit="1" customWidth="1"/>
    <col min="2799" max="2799" width="11.5" style="6" bestFit="1" customWidth="1"/>
    <col min="2800" max="2800" width="10.5" style="6" bestFit="1" customWidth="1"/>
    <col min="2801" max="2801" width="12.69921875" style="6" bestFit="1" customWidth="1"/>
    <col min="2802" max="2802" width="12.5" style="6" bestFit="1" customWidth="1"/>
    <col min="2803" max="2804" width="9.5" style="6" bestFit="1" customWidth="1"/>
    <col min="2805" max="2805" width="12.69921875" style="6" bestFit="1" customWidth="1"/>
    <col min="2806" max="2806" width="10.5" style="6" bestFit="1" customWidth="1"/>
    <col min="2807" max="2808" width="9.5" style="6" bestFit="1" customWidth="1"/>
    <col min="2809" max="2809" width="12.69921875" style="6" bestFit="1" customWidth="1"/>
    <col min="2810" max="2810" width="11.5" style="6" bestFit="1" customWidth="1"/>
    <col min="2811" max="2812" width="10.5" style="6" bestFit="1" customWidth="1"/>
    <col min="2813" max="2813" width="12.69921875" style="6" bestFit="1" customWidth="1"/>
    <col min="2814" max="2814" width="10.5" style="6" bestFit="1" customWidth="1"/>
    <col min="2815" max="2815" width="9.5" style="6" bestFit="1" customWidth="1"/>
    <col min="2816" max="2816" width="9.69921875" style="6" bestFit="1" customWidth="1"/>
    <col min="2817" max="2817" width="12.69921875" style="6" bestFit="1" customWidth="1"/>
    <col min="2818" max="2818" width="11.5" style="6" bestFit="1" customWidth="1"/>
    <col min="2819" max="2820" width="10.5" style="6" bestFit="1" customWidth="1"/>
    <col min="2821" max="2821" width="12.5" style="6" bestFit="1" customWidth="1"/>
    <col min="2822" max="2822" width="12.69921875" style="6" customWidth="1"/>
    <col min="2823" max="2824" width="9.296875" style="6"/>
    <col min="2825" max="2825" width="9.296875" style="6" customWidth="1"/>
    <col min="2826" max="3013" width="9.296875" style="6"/>
    <col min="3014" max="3014" width="32" style="6" customWidth="1"/>
    <col min="3015" max="3015" width="11.5" style="6" bestFit="1" customWidth="1"/>
    <col min="3016" max="3017" width="10.5" style="6" bestFit="1" customWidth="1"/>
    <col min="3018" max="3018" width="12.69921875" style="6" bestFit="1" customWidth="1"/>
    <col min="3019" max="3019" width="0" style="6" hidden="1" customWidth="1"/>
    <col min="3020" max="3020" width="11.5" style="6" bestFit="1" customWidth="1"/>
    <col min="3021" max="3022" width="10.5" style="6" bestFit="1" customWidth="1"/>
    <col min="3023" max="3023" width="12.5" style="6" bestFit="1" customWidth="1"/>
    <col min="3024" max="3024" width="0" style="6" hidden="1" customWidth="1"/>
    <col min="3025" max="3025" width="10.5" style="6" bestFit="1" customWidth="1"/>
    <col min="3026" max="3027" width="9.5" style="6" bestFit="1" customWidth="1"/>
    <col min="3028" max="3028" width="12.5" style="6" bestFit="1" customWidth="1"/>
    <col min="3029" max="3029" width="0" style="6" hidden="1" customWidth="1"/>
    <col min="3030" max="3030" width="10.5" style="6" bestFit="1" customWidth="1"/>
    <col min="3031" max="3032" width="9.5" style="6" bestFit="1" customWidth="1"/>
    <col min="3033" max="3033" width="12.5" style="6" bestFit="1" customWidth="1"/>
    <col min="3034" max="3034" width="0" style="6" hidden="1" customWidth="1"/>
    <col min="3035" max="3035" width="11.5" style="6" bestFit="1" customWidth="1"/>
    <col min="3036" max="3037" width="10.5" style="6" bestFit="1" customWidth="1"/>
    <col min="3038" max="3038" width="12.5" style="6" bestFit="1" customWidth="1"/>
    <col min="3039" max="3039" width="0" style="6" hidden="1" customWidth="1"/>
    <col min="3040" max="3040" width="10.5" style="6" bestFit="1" customWidth="1"/>
    <col min="3041" max="3041" width="9.5" style="6" bestFit="1" customWidth="1"/>
    <col min="3042" max="3042" width="9.69921875" style="6" bestFit="1" customWidth="1"/>
    <col min="3043" max="3043" width="12.69921875" style="6" bestFit="1" customWidth="1"/>
    <col min="3044" max="3044" width="0" style="6" hidden="1" customWidth="1"/>
    <col min="3045" max="3045" width="11.5" style="6" bestFit="1" customWidth="1"/>
    <col min="3046" max="3047" width="10.5" style="6" bestFit="1" customWidth="1"/>
    <col min="3048" max="3048" width="12.5" style="6" bestFit="1" customWidth="1"/>
    <col min="3049" max="3049" width="35.69921875" style="6" bestFit="1" customWidth="1"/>
    <col min="3050" max="3050" width="11.5" style="6" bestFit="1" customWidth="1"/>
    <col min="3051" max="3052" width="10.5" style="6" bestFit="1" customWidth="1"/>
    <col min="3053" max="3053" width="12.69921875" style="6" bestFit="1" customWidth="1"/>
    <col min="3054" max="3054" width="12.5" style="6" bestFit="1" customWidth="1"/>
    <col min="3055" max="3055" width="11.5" style="6" bestFit="1" customWidth="1"/>
    <col min="3056" max="3056" width="10.5" style="6" bestFit="1" customWidth="1"/>
    <col min="3057" max="3057" width="12.69921875" style="6" bestFit="1" customWidth="1"/>
    <col min="3058" max="3058" width="12.5" style="6" bestFit="1" customWidth="1"/>
    <col min="3059" max="3060" width="9.5" style="6" bestFit="1" customWidth="1"/>
    <col min="3061" max="3061" width="12.69921875" style="6" bestFit="1" customWidth="1"/>
    <col min="3062" max="3062" width="10.5" style="6" bestFit="1" customWidth="1"/>
    <col min="3063" max="3064" width="9.5" style="6" bestFit="1" customWidth="1"/>
    <col min="3065" max="3065" width="12.69921875" style="6" bestFit="1" customWidth="1"/>
    <col min="3066" max="3066" width="11.5" style="6" bestFit="1" customWidth="1"/>
    <col min="3067" max="3068" width="10.5" style="6" bestFit="1" customWidth="1"/>
    <col min="3069" max="3069" width="12.69921875" style="6" bestFit="1" customWidth="1"/>
    <col min="3070" max="3070" width="10.5" style="6" bestFit="1" customWidth="1"/>
    <col min="3071" max="3071" width="9.5" style="6" bestFit="1" customWidth="1"/>
    <col min="3072" max="3072" width="9.69921875" style="6" bestFit="1" customWidth="1"/>
    <col min="3073" max="3073" width="12.69921875" style="6" bestFit="1" customWidth="1"/>
    <col min="3074" max="3074" width="11.5" style="6" bestFit="1" customWidth="1"/>
    <col min="3075" max="3076" width="10.5" style="6" bestFit="1" customWidth="1"/>
    <col min="3077" max="3077" width="12.5" style="6" bestFit="1" customWidth="1"/>
    <col min="3078" max="3078" width="12.69921875" style="6" customWidth="1"/>
    <col min="3079" max="3080" width="9.296875" style="6"/>
    <col min="3081" max="3081" width="9.296875" style="6" customWidth="1"/>
    <col min="3082" max="3269" width="9.296875" style="6"/>
    <col min="3270" max="3270" width="32" style="6" customWidth="1"/>
    <col min="3271" max="3271" width="11.5" style="6" bestFit="1" customWidth="1"/>
    <col min="3272" max="3273" width="10.5" style="6" bestFit="1" customWidth="1"/>
    <col min="3274" max="3274" width="12.69921875" style="6" bestFit="1" customWidth="1"/>
    <col min="3275" max="3275" width="0" style="6" hidden="1" customWidth="1"/>
    <col min="3276" max="3276" width="11.5" style="6" bestFit="1" customWidth="1"/>
    <col min="3277" max="3278" width="10.5" style="6" bestFit="1" customWidth="1"/>
    <col min="3279" max="3279" width="12.5" style="6" bestFit="1" customWidth="1"/>
    <col min="3280" max="3280" width="0" style="6" hidden="1" customWidth="1"/>
    <col min="3281" max="3281" width="10.5" style="6" bestFit="1" customWidth="1"/>
    <col min="3282" max="3283" width="9.5" style="6" bestFit="1" customWidth="1"/>
    <col min="3284" max="3284" width="12.5" style="6" bestFit="1" customWidth="1"/>
    <col min="3285" max="3285" width="0" style="6" hidden="1" customWidth="1"/>
    <col min="3286" max="3286" width="10.5" style="6" bestFit="1" customWidth="1"/>
    <col min="3287" max="3288" width="9.5" style="6" bestFit="1" customWidth="1"/>
    <col min="3289" max="3289" width="12.5" style="6" bestFit="1" customWidth="1"/>
    <col min="3290" max="3290" width="0" style="6" hidden="1" customWidth="1"/>
    <col min="3291" max="3291" width="11.5" style="6" bestFit="1" customWidth="1"/>
    <col min="3292" max="3293" width="10.5" style="6" bestFit="1" customWidth="1"/>
    <col min="3294" max="3294" width="12.5" style="6" bestFit="1" customWidth="1"/>
    <col min="3295" max="3295" width="0" style="6" hidden="1" customWidth="1"/>
    <col min="3296" max="3296" width="10.5" style="6" bestFit="1" customWidth="1"/>
    <col min="3297" max="3297" width="9.5" style="6" bestFit="1" customWidth="1"/>
    <col min="3298" max="3298" width="9.69921875" style="6" bestFit="1" customWidth="1"/>
    <col min="3299" max="3299" width="12.69921875" style="6" bestFit="1" customWidth="1"/>
    <col min="3300" max="3300" width="0" style="6" hidden="1" customWidth="1"/>
    <col min="3301" max="3301" width="11.5" style="6" bestFit="1" customWidth="1"/>
    <col min="3302" max="3303" width="10.5" style="6" bestFit="1" customWidth="1"/>
    <col min="3304" max="3304" width="12.5" style="6" bestFit="1" customWidth="1"/>
    <col min="3305" max="3305" width="35.69921875" style="6" bestFit="1" customWidth="1"/>
    <col min="3306" max="3306" width="11.5" style="6" bestFit="1" customWidth="1"/>
    <col min="3307" max="3308" width="10.5" style="6" bestFit="1" customWidth="1"/>
    <col min="3309" max="3309" width="12.69921875" style="6" bestFit="1" customWidth="1"/>
    <col min="3310" max="3310" width="12.5" style="6" bestFit="1" customWidth="1"/>
    <col min="3311" max="3311" width="11.5" style="6" bestFit="1" customWidth="1"/>
    <col min="3312" max="3312" width="10.5" style="6" bestFit="1" customWidth="1"/>
    <col min="3313" max="3313" width="12.69921875" style="6" bestFit="1" customWidth="1"/>
    <col min="3314" max="3314" width="12.5" style="6" bestFit="1" customWidth="1"/>
    <col min="3315" max="3316" width="9.5" style="6" bestFit="1" customWidth="1"/>
    <col min="3317" max="3317" width="12.69921875" style="6" bestFit="1" customWidth="1"/>
    <col min="3318" max="3318" width="10.5" style="6" bestFit="1" customWidth="1"/>
    <col min="3319" max="3320" width="9.5" style="6" bestFit="1" customWidth="1"/>
    <col min="3321" max="3321" width="12.69921875" style="6" bestFit="1" customWidth="1"/>
    <col min="3322" max="3322" width="11.5" style="6" bestFit="1" customWidth="1"/>
    <col min="3323" max="3324" width="10.5" style="6" bestFit="1" customWidth="1"/>
    <col min="3325" max="3325" width="12.69921875" style="6" bestFit="1" customWidth="1"/>
    <col min="3326" max="3326" width="10.5" style="6" bestFit="1" customWidth="1"/>
    <col min="3327" max="3327" width="9.5" style="6" bestFit="1" customWidth="1"/>
    <col min="3328" max="3328" width="9.69921875" style="6" bestFit="1" customWidth="1"/>
    <col min="3329" max="3329" width="12.69921875" style="6" bestFit="1" customWidth="1"/>
    <col min="3330" max="3330" width="11.5" style="6" bestFit="1" customWidth="1"/>
    <col min="3331" max="3332" width="10.5" style="6" bestFit="1" customWidth="1"/>
    <col min="3333" max="3333" width="12.5" style="6" bestFit="1" customWidth="1"/>
    <col min="3334" max="3334" width="12.69921875" style="6" customWidth="1"/>
    <col min="3335" max="3336" width="9.296875" style="6"/>
    <col min="3337" max="3337" width="9.296875" style="6" customWidth="1"/>
    <col min="3338" max="3525" width="9.296875" style="6"/>
    <col min="3526" max="3526" width="32" style="6" customWidth="1"/>
    <col min="3527" max="3527" width="11.5" style="6" bestFit="1" customWidth="1"/>
    <col min="3528" max="3529" width="10.5" style="6" bestFit="1" customWidth="1"/>
    <col min="3530" max="3530" width="12.69921875" style="6" bestFit="1" customWidth="1"/>
    <col min="3531" max="3531" width="0" style="6" hidden="1" customWidth="1"/>
    <col min="3532" max="3532" width="11.5" style="6" bestFit="1" customWidth="1"/>
    <col min="3533" max="3534" width="10.5" style="6" bestFit="1" customWidth="1"/>
    <col min="3535" max="3535" width="12.5" style="6" bestFit="1" customWidth="1"/>
    <col min="3536" max="3536" width="0" style="6" hidden="1" customWidth="1"/>
    <col min="3537" max="3537" width="10.5" style="6" bestFit="1" customWidth="1"/>
    <col min="3538" max="3539" width="9.5" style="6" bestFit="1" customWidth="1"/>
    <col min="3540" max="3540" width="12.5" style="6" bestFit="1" customWidth="1"/>
    <col min="3541" max="3541" width="0" style="6" hidden="1" customWidth="1"/>
    <col min="3542" max="3542" width="10.5" style="6" bestFit="1" customWidth="1"/>
    <col min="3543" max="3544" width="9.5" style="6" bestFit="1" customWidth="1"/>
    <col min="3545" max="3545" width="12.5" style="6" bestFit="1" customWidth="1"/>
    <col min="3546" max="3546" width="0" style="6" hidden="1" customWidth="1"/>
    <col min="3547" max="3547" width="11.5" style="6" bestFit="1" customWidth="1"/>
    <col min="3548" max="3549" width="10.5" style="6" bestFit="1" customWidth="1"/>
    <col min="3550" max="3550" width="12.5" style="6" bestFit="1" customWidth="1"/>
    <col min="3551" max="3551" width="0" style="6" hidden="1" customWidth="1"/>
    <col min="3552" max="3552" width="10.5" style="6" bestFit="1" customWidth="1"/>
    <col min="3553" max="3553" width="9.5" style="6" bestFit="1" customWidth="1"/>
    <col min="3554" max="3554" width="9.69921875" style="6" bestFit="1" customWidth="1"/>
    <col min="3555" max="3555" width="12.69921875" style="6" bestFit="1" customWidth="1"/>
    <col min="3556" max="3556" width="0" style="6" hidden="1" customWidth="1"/>
    <col min="3557" max="3557" width="11.5" style="6" bestFit="1" customWidth="1"/>
    <col min="3558" max="3559" width="10.5" style="6" bestFit="1" customWidth="1"/>
    <col min="3560" max="3560" width="12.5" style="6" bestFit="1" customWidth="1"/>
    <col min="3561" max="3561" width="35.69921875" style="6" bestFit="1" customWidth="1"/>
    <col min="3562" max="3562" width="11.5" style="6" bestFit="1" customWidth="1"/>
    <col min="3563" max="3564" width="10.5" style="6" bestFit="1" customWidth="1"/>
    <col min="3565" max="3565" width="12.69921875" style="6" bestFit="1" customWidth="1"/>
    <col min="3566" max="3566" width="12.5" style="6" bestFit="1" customWidth="1"/>
    <col min="3567" max="3567" width="11.5" style="6" bestFit="1" customWidth="1"/>
    <col min="3568" max="3568" width="10.5" style="6" bestFit="1" customWidth="1"/>
    <col min="3569" max="3569" width="12.69921875" style="6" bestFit="1" customWidth="1"/>
    <col min="3570" max="3570" width="12.5" style="6" bestFit="1" customWidth="1"/>
    <col min="3571" max="3572" width="9.5" style="6" bestFit="1" customWidth="1"/>
    <col min="3573" max="3573" width="12.69921875" style="6" bestFit="1" customWidth="1"/>
    <col min="3574" max="3574" width="10.5" style="6" bestFit="1" customWidth="1"/>
    <col min="3575" max="3576" width="9.5" style="6" bestFit="1" customWidth="1"/>
    <col min="3577" max="3577" width="12.69921875" style="6" bestFit="1" customWidth="1"/>
    <col min="3578" max="3578" width="11.5" style="6" bestFit="1" customWidth="1"/>
    <col min="3579" max="3580" width="10.5" style="6" bestFit="1" customWidth="1"/>
    <col min="3581" max="3581" width="12.69921875" style="6" bestFit="1" customWidth="1"/>
    <col min="3582" max="3582" width="10.5" style="6" bestFit="1" customWidth="1"/>
    <col min="3583" max="3583" width="9.5" style="6" bestFit="1" customWidth="1"/>
    <col min="3584" max="3584" width="9.69921875" style="6" bestFit="1" customWidth="1"/>
    <col min="3585" max="3585" width="12.69921875" style="6" bestFit="1" customWidth="1"/>
    <col min="3586" max="3586" width="11.5" style="6" bestFit="1" customWidth="1"/>
    <col min="3587" max="3588" width="10.5" style="6" bestFit="1" customWidth="1"/>
    <col min="3589" max="3589" width="12.5" style="6" bestFit="1" customWidth="1"/>
    <col min="3590" max="3590" width="12.69921875" style="6" customWidth="1"/>
    <col min="3591" max="3592" width="9.296875" style="6"/>
    <col min="3593" max="3593" width="9.296875" style="6" customWidth="1"/>
    <col min="3594" max="3781" width="9.296875" style="6"/>
    <col min="3782" max="3782" width="32" style="6" customWidth="1"/>
    <col min="3783" max="3783" width="11.5" style="6" bestFit="1" customWidth="1"/>
    <col min="3784" max="3785" width="10.5" style="6" bestFit="1" customWidth="1"/>
    <col min="3786" max="3786" width="12.69921875" style="6" bestFit="1" customWidth="1"/>
    <col min="3787" max="3787" width="0" style="6" hidden="1" customWidth="1"/>
    <col min="3788" max="3788" width="11.5" style="6" bestFit="1" customWidth="1"/>
    <col min="3789" max="3790" width="10.5" style="6" bestFit="1" customWidth="1"/>
    <col min="3791" max="3791" width="12.5" style="6" bestFit="1" customWidth="1"/>
    <col min="3792" max="3792" width="0" style="6" hidden="1" customWidth="1"/>
    <col min="3793" max="3793" width="10.5" style="6" bestFit="1" customWidth="1"/>
    <col min="3794" max="3795" width="9.5" style="6" bestFit="1" customWidth="1"/>
    <col min="3796" max="3796" width="12.5" style="6" bestFit="1" customWidth="1"/>
    <col min="3797" max="3797" width="0" style="6" hidden="1" customWidth="1"/>
    <col min="3798" max="3798" width="10.5" style="6" bestFit="1" customWidth="1"/>
    <col min="3799" max="3800" width="9.5" style="6" bestFit="1" customWidth="1"/>
    <col min="3801" max="3801" width="12.5" style="6" bestFit="1" customWidth="1"/>
    <col min="3802" max="3802" width="0" style="6" hidden="1" customWidth="1"/>
    <col min="3803" max="3803" width="11.5" style="6" bestFit="1" customWidth="1"/>
    <col min="3804" max="3805" width="10.5" style="6" bestFit="1" customWidth="1"/>
    <col min="3806" max="3806" width="12.5" style="6" bestFit="1" customWidth="1"/>
    <col min="3807" max="3807" width="0" style="6" hidden="1" customWidth="1"/>
    <col min="3808" max="3808" width="10.5" style="6" bestFit="1" customWidth="1"/>
    <col min="3809" max="3809" width="9.5" style="6" bestFit="1" customWidth="1"/>
    <col min="3810" max="3810" width="9.69921875" style="6" bestFit="1" customWidth="1"/>
    <col min="3811" max="3811" width="12.69921875" style="6" bestFit="1" customWidth="1"/>
    <col min="3812" max="3812" width="0" style="6" hidden="1" customWidth="1"/>
    <col min="3813" max="3813" width="11.5" style="6" bestFit="1" customWidth="1"/>
    <col min="3814" max="3815" width="10.5" style="6" bestFit="1" customWidth="1"/>
    <col min="3816" max="3816" width="12.5" style="6" bestFit="1" customWidth="1"/>
    <col min="3817" max="3817" width="35.69921875" style="6" bestFit="1" customWidth="1"/>
    <col min="3818" max="3818" width="11.5" style="6" bestFit="1" customWidth="1"/>
    <col min="3819" max="3820" width="10.5" style="6" bestFit="1" customWidth="1"/>
    <col min="3821" max="3821" width="12.69921875" style="6" bestFit="1" customWidth="1"/>
    <col min="3822" max="3822" width="12.5" style="6" bestFit="1" customWidth="1"/>
    <col min="3823" max="3823" width="11.5" style="6" bestFit="1" customWidth="1"/>
    <col min="3824" max="3824" width="10.5" style="6" bestFit="1" customWidth="1"/>
    <col min="3825" max="3825" width="12.69921875" style="6" bestFit="1" customWidth="1"/>
    <col min="3826" max="3826" width="12.5" style="6" bestFit="1" customWidth="1"/>
    <col min="3827" max="3828" width="9.5" style="6" bestFit="1" customWidth="1"/>
    <col min="3829" max="3829" width="12.69921875" style="6" bestFit="1" customWidth="1"/>
    <col min="3830" max="3830" width="10.5" style="6" bestFit="1" customWidth="1"/>
    <col min="3831" max="3832" width="9.5" style="6" bestFit="1" customWidth="1"/>
    <col min="3833" max="3833" width="12.69921875" style="6" bestFit="1" customWidth="1"/>
    <col min="3834" max="3834" width="11.5" style="6" bestFit="1" customWidth="1"/>
    <col min="3835" max="3836" width="10.5" style="6" bestFit="1" customWidth="1"/>
    <col min="3837" max="3837" width="12.69921875" style="6" bestFit="1" customWidth="1"/>
    <col min="3838" max="3838" width="10.5" style="6" bestFit="1" customWidth="1"/>
    <col min="3839" max="3839" width="9.5" style="6" bestFit="1" customWidth="1"/>
    <col min="3840" max="3840" width="9.69921875" style="6" bestFit="1" customWidth="1"/>
    <col min="3841" max="3841" width="12.69921875" style="6" bestFit="1" customWidth="1"/>
    <col min="3842" max="3842" width="11.5" style="6" bestFit="1" customWidth="1"/>
    <col min="3843" max="3844" width="10.5" style="6" bestFit="1" customWidth="1"/>
    <col min="3845" max="3845" width="12.5" style="6" bestFit="1" customWidth="1"/>
    <col min="3846" max="3846" width="12.69921875" style="6" customWidth="1"/>
    <col min="3847" max="3848" width="9.296875" style="6"/>
    <col min="3849" max="3849" width="9.296875" style="6" customWidth="1"/>
    <col min="3850" max="4037" width="9.296875" style="6"/>
    <col min="4038" max="4038" width="32" style="6" customWidth="1"/>
    <col min="4039" max="4039" width="11.5" style="6" bestFit="1" customWidth="1"/>
    <col min="4040" max="4041" width="10.5" style="6" bestFit="1" customWidth="1"/>
    <col min="4042" max="4042" width="12.69921875" style="6" bestFit="1" customWidth="1"/>
    <col min="4043" max="4043" width="0" style="6" hidden="1" customWidth="1"/>
    <col min="4044" max="4044" width="11.5" style="6" bestFit="1" customWidth="1"/>
    <col min="4045" max="4046" width="10.5" style="6" bestFit="1" customWidth="1"/>
    <col min="4047" max="4047" width="12.5" style="6" bestFit="1" customWidth="1"/>
    <col min="4048" max="4048" width="0" style="6" hidden="1" customWidth="1"/>
    <col min="4049" max="4049" width="10.5" style="6" bestFit="1" customWidth="1"/>
    <col min="4050" max="4051" width="9.5" style="6" bestFit="1" customWidth="1"/>
    <col min="4052" max="4052" width="12.5" style="6" bestFit="1" customWidth="1"/>
    <col min="4053" max="4053" width="0" style="6" hidden="1" customWidth="1"/>
    <col min="4054" max="4054" width="10.5" style="6" bestFit="1" customWidth="1"/>
    <col min="4055" max="4056" width="9.5" style="6" bestFit="1" customWidth="1"/>
    <col min="4057" max="4057" width="12.5" style="6" bestFit="1" customWidth="1"/>
    <col min="4058" max="4058" width="0" style="6" hidden="1" customWidth="1"/>
    <col min="4059" max="4059" width="11.5" style="6" bestFit="1" customWidth="1"/>
    <col min="4060" max="4061" width="10.5" style="6" bestFit="1" customWidth="1"/>
    <col min="4062" max="4062" width="12.5" style="6" bestFit="1" customWidth="1"/>
    <col min="4063" max="4063" width="0" style="6" hidden="1" customWidth="1"/>
    <col min="4064" max="4064" width="10.5" style="6" bestFit="1" customWidth="1"/>
    <col min="4065" max="4065" width="9.5" style="6" bestFit="1" customWidth="1"/>
    <col min="4066" max="4066" width="9.69921875" style="6" bestFit="1" customWidth="1"/>
    <col min="4067" max="4067" width="12.69921875" style="6" bestFit="1" customWidth="1"/>
    <col min="4068" max="4068" width="0" style="6" hidden="1" customWidth="1"/>
    <col min="4069" max="4069" width="11.5" style="6" bestFit="1" customWidth="1"/>
    <col min="4070" max="4071" width="10.5" style="6" bestFit="1" customWidth="1"/>
    <col min="4072" max="4072" width="12.5" style="6" bestFit="1" customWidth="1"/>
    <col min="4073" max="4073" width="35.69921875" style="6" bestFit="1" customWidth="1"/>
    <col min="4074" max="4074" width="11.5" style="6" bestFit="1" customWidth="1"/>
    <col min="4075" max="4076" width="10.5" style="6" bestFit="1" customWidth="1"/>
    <col min="4077" max="4077" width="12.69921875" style="6" bestFit="1" customWidth="1"/>
    <col min="4078" max="4078" width="12.5" style="6" bestFit="1" customWidth="1"/>
    <col min="4079" max="4079" width="11.5" style="6" bestFit="1" customWidth="1"/>
    <col min="4080" max="4080" width="10.5" style="6" bestFit="1" customWidth="1"/>
    <col min="4081" max="4081" width="12.69921875" style="6" bestFit="1" customWidth="1"/>
    <col min="4082" max="4082" width="12.5" style="6" bestFit="1" customWidth="1"/>
    <col min="4083" max="4084" width="9.5" style="6" bestFit="1" customWidth="1"/>
    <col min="4085" max="4085" width="12.69921875" style="6" bestFit="1" customWidth="1"/>
    <col min="4086" max="4086" width="10.5" style="6" bestFit="1" customWidth="1"/>
    <col min="4087" max="4088" width="9.5" style="6" bestFit="1" customWidth="1"/>
    <col min="4089" max="4089" width="12.69921875" style="6" bestFit="1" customWidth="1"/>
    <col min="4090" max="4090" width="11.5" style="6" bestFit="1" customWidth="1"/>
    <col min="4091" max="4092" width="10.5" style="6" bestFit="1" customWidth="1"/>
    <col min="4093" max="4093" width="12.69921875" style="6" bestFit="1" customWidth="1"/>
    <col min="4094" max="4094" width="10.5" style="6" bestFit="1" customWidth="1"/>
    <col min="4095" max="4095" width="9.5" style="6" bestFit="1" customWidth="1"/>
    <col min="4096" max="4096" width="9.69921875" style="6" bestFit="1" customWidth="1"/>
    <col min="4097" max="4097" width="12.69921875" style="6" bestFit="1" customWidth="1"/>
    <col min="4098" max="4098" width="11.5" style="6" bestFit="1" customWidth="1"/>
    <col min="4099" max="4100" width="10.5" style="6" bestFit="1" customWidth="1"/>
    <col min="4101" max="4101" width="12.5" style="6" bestFit="1" customWidth="1"/>
    <col min="4102" max="4102" width="12.69921875" style="6" customWidth="1"/>
    <col min="4103" max="4104" width="9.296875" style="6"/>
    <col min="4105" max="4105" width="9.296875" style="6" customWidth="1"/>
    <col min="4106" max="4293" width="9.296875" style="6"/>
    <col min="4294" max="4294" width="32" style="6" customWidth="1"/>
    <col min="4295" max="4295" width="11.5" style="6" bestFit="1" customWidth="1"/>
    <col min="4296" max="4297" width="10.5" style="6" bestFit="1" customWidth="1"/>
    <col min="4298" max="4298" width="12.69921875" style="6" bestFit="1" customWidth="1"/>
    <col min="4299" max="4299" width="0" style="6" hidden="1" customWidth="1"/>
    <col min="4300" max="4300" width="11.5" style="6" bestFit="1" customWidth="1"/>
    <col min="4301" max="4302" width="10.5" style="6" bestFit="1" customWidth="1"/>
    <col min="4303" max="4303" width="12.5" style="6" bestFit="1" customWidth="1"/>
    <col min="4304" max="4304" width="0" style="6" hidden="1" customWidth="1"/>
    <col min="4305" max="4305" width="10.5" style="6" bestFit="1" customWidth="1"/>
    <col min="4306" max="4307" width="9.5" style="6" bestFit="1" customWidth="1"/>
    <col min="4308" max="4308" width="12.5" style="6" bestFit="1" customWidth="1"/>
    <col min="4309" max="4309" width="0" style="6" hidden="1" customWidth="1"/>
    <col min="4310" max="4310" width="10.5" style="6" bestFit="1" customWidth="1"/>
    <col min="4311" max="4312" width="9.5" style="6" bestFit="1" customWidth="1"/>
    <col min="4313" max="4313" width="12.5" style="6" bestFit="1" customWidth="1"/>
    <col min="4314" max="4314" width="0" style="6" hidden="1" customWidth="1"/>
    <col min="4315" max="4315" width="11.5" style="6" bestFit="1" customWidth="1"/>
    <col min="4316" max="4317" width="10.5" style="6" bestFit="1" customWidth="1"/>
    <col min="4318" max="4318" width="12.5" style="6" bestFit="1" customWidth="1"/>
    <col min="4319" max="4319" width="0" style="6" hidden="1" customWidth="1"/>
    <col min="4320" max="4320" width="10.5" style="6" bestFit="1" customWidth="1"/>
    <col min="4321" max="4321" width="9.5" style="6" bestFit="1" customWidth="1"/>
    <col min="4322" max="4322" width="9.69921875" style="6" bestFit="1" customWidth="1"/>
    <col min="4323" max="4323" width="12.69921875" style="6" bestFit="1" customWidth="1"/>
    <col min="4324" max="4324" width="0" style="6" hidden="1" customWidth="1"/>
    <col min="4325" max="4325" width="11.5" style="6" bestFit="1" customWidth="1"/>
    <col min="4326" max="4327" width="10.5" style="6" bestFit="1" customWidth="1"/>
    <col min="4328" max="4328" width="12.5" style="6" bestFit="1" customWidth="1"/>
    <col min="4329" max="4329" width="35.69921875" style="6" bestFit="1" customWidth="1"/>
    <col min="4330" max="4330" width="11.5" style="6" bestFit="1" customWidth="1"/>
    <col min="4331" max="4332" width="10.5" style="6" bestFit="1" customWidth="1"/>
    <col min="4333" max="4333" width="12.69921875" style="6" bestFit="1" customWidth="1"/>
    <col min="4334" max="4334" width="12.5" style="6" bestFit="1" customWidth="1"/>
    <col min="4335" max="4335" width="11.5" style="6" bestFit="1" customWidth="1"/>
    <col min="4336" max="4336" width="10.5" style="6" bestFit="1" customWidth="1"/>
    <col min="4337" max="4337" width="12.69921875" style="6" bestFit="1" customWidth="1"/>
    <col min="4338" max="4338" width="12.5" style="6" bestFit="1" customWidth="1"/>
    <col min="4339" max="4340" width="9.5" style="6" bestFit="1" customWidth="1"/>
    <col min="4341" max="4341" width="12.69921875" style="6" bestFit="1" customWidth="1"/>
    <col min="4342" max="4342" width="10.5" style="6" bestFit="1" customWidth="1"/>
    <col min="4343" max="4344" width="9.5" style="6" bestFit="1" customWidth="1"/>
    <col min="4345" max="4345" width="12.69921875" style="6" bestFit="1" customWidth="1"/>
    <col min="4346" max="4346" width="11.5" style="6" bestFit="1" customWidth="1"/>
    <col min="4347" max="4348" width="10.5" style="6" bestFit="1" customWidth="1"/>
    <col min="4349" max="4349" width="12.69921875" style="6" bestFit="1" customWidth="1"/>
    <col min="4350" max="4350" width="10.5" style="6" bestFit="1" customWidth="1"/>
    <col min="4351" max="4351" width="9.5" style="6" bestFit="1" customWidth="1"/>
    <col min="4352" max="4352" width="9.69921875" style="6" bestFit="1" customWidth="1"/>
    <col min="4353" max="4353" width="12.69921875" style="6" bestFit="1" customWidth="1"/>
    <col min="4354" max="4354" width="11.5" style="6" bestFit="1" customWidth="1"/>
    <col min="4355" max="4356" width="10.5" style="6" bestFit="1" customWidth="1"/>
    <col min="4357" max="4357" width="12.5" style="6" bestFit="1" customWidth="1"/>
    <col min="4358" max="4358" width="12.69921875" style="6" customWidth="1"/>
    <col min="4359" max="4360" width="9.296875" style="6"/>
    <col min="4361" max="4361" width="9.296875" style="6" customWidth="1"/>
    <col min="4362" max="4549" width="9.296875" style="6"/>
    <col min="4550" max="4550" width="32" style="6" customWidth="1"/>
    <col min="4551" max="4551" width="11.5" style="6" bestFit="1" customWidth="1"/>
    <col min="4552" max="4553" width="10.5" style="6" bestFit="1" customWidth="1"/>
    <col min="4554" max="4554" width="12.69921875" style="6" bestFit="1" customWidth="1"/>
    <col min="4555" max="4555" width="0" style="6" hidden="1" customWidth="1"/>
    <col min="4556" max="4556" width="11.5" style="6" bestFit="1" customWidth="1"/>
    <col min="4557" max="4558" width="10.5" style="6" bestFit="1" customWidth="1"/>
    <col min="4559" max="4559" width="12.5" style="6" bestFit="1" customWidth="1"/>
    <col min="4560" max="4560" width="0" style="6" hidden="1" customWidth="1"/>
    <col min="4561" max="4561" width="10.5" style="6" bestFit="1" customWidth="1"/>
    <col min="4562" max="4563" width="9.5" style="6" bestFit="1" customWidth="1"/>
    <col min="4564" max="4564" width="12.5" style="6" bestFit="1" customWidth="1"/>
    <col min="4565" max="4565" width="0" style="6" hidden="1" customWidth="1"/>
    <col min="4566" max="4566" width="10.5" style="6" bestFit="1" customWidth="1"/>
    <col min="4567" max="4568" width="9.5" style="6" bestFit="1" customWidth="1"/>
    <col min="4569" max="4569" width="12.5" style="6" bestFit="1" customWidth="1"/>
    <col min="4570" max="4570" width="0" style="6" hidden="1" customWidth="1"/>
    <col min="4571" max="4571" width="11.5" style="6" bestFit="1" customWidth="1"/>
    <col min="4572" max="4573" width="10.5" style="6" bestFit="1" customWidth="1"/>
    <col min="4574" max="4574" width="12.5" style="6" bestFit="1" customWidth="1"/>
    <col min="4575" max="4575" width="0" style="6" hidden="1" customWidth="1"/>
    <col min="4576" max="4576" width="10.5" style="6" bestFit="1" customWidth="1"/>
    <col min="4577" max="4577" width="9.5" style="6" bestFit="1" customWidth="1"/>
    <col min="4578" max="4578" width="9.69921875" style="6" bestFit="1" customWidth="1"/>
    <col min="4579" max="4579" width="12.69921875" style="6" bestFit="1" customWidth="1"/>
    <col min="4580" max="4580" width="0" style="6" hidden="1" customWidth="1"/>
    <col min="4581" max="4581" width="11.5" style="6" bestFit="1" customWidth="1"/>
    <col min="4582" max="4583" width="10.5" style="6" bestFit="1" customWidth="1"/>
    <col min="4584" max="4584" width="12.5" style="6" bestFit="1" customWidth="1"/>
    <col min="4585" max="4585" width="35.69921875" style="6" bestFit="1" customWidth="1"/>
    <col min="4586" max="4586" width="11.5" style="6" bestFit="1" customWidth="1"/>
    <col min="4587" max="4588" width="10.5" style="6" bestFit="1" customWidth="1"/>
    <col min="4589" max="4589" width="12.69921875" style="6" bestFit="1" customWidth="1"/>
    <col min="4590" max="4590" width="12.5" style="6" bestFit="1" customWidth="1"/>
    <col min="4591" max="4591" width="11.5" style="6" bestFit="1" customWidth="1"/>
    <col min="4592" max="4592" width="10.5" style="6" bestFit="1" customWidth="1"/>
    <col min="4593" max="4593" width="12.69921875" style="6" bestFit="1" customWidth="1"/>
    <col min="4594" max="4594" width="12.5" style="6" bestFit="1" customWidth="1"/>
    <col min="4595" max="4596" width="9.5" style="6" bestFit="1" customWidth="1"/>
    <col min="4597" max="4597" width="12.69921875" style="6" bestFit="1" customWidth="1"/>
    <col min="4598" max="4598" width="10.5" style="6" bestFit="1" customWidth="1"/>
    <col min="4599" max="4600" width="9.5" style="6" bestFit="1" customWidth="1"/>
    <col min="4601" max="4601" width="12.69921875" style="6" bestFit="1" customWidth="1"/>
    <col min="4602" max="4602" width="11.5" style="6" bestFit="1" customWidth="1"/>
    <col min="4603" max="4604" width="10.5" style="6" bestFit="1" customWidth="1"/>
    <col min="4605" max="4605" width="12.69921875" style="6" bestFit="1" customWidth="1"/>
    <col min="4606" max="4606" width="10.5" style="6" bestFit="1" customWidth="1"/>
    <col min="4607" max="4607" width="9.5" style="6" bestFit="1" customWidth="1"/>
    <col min="4608" max="4608" width="9.69921875" style="6" bestFit="1" customWidth="1"/>
    <col min="4609" max="4609" width="12.69921875" style="6" bestFit="1" customWidth="1"/>
    <col min="4610" max="4610" width="11.5" style="6" bestFit="1" customWidth="1"/>
    <col min="4611" max="4612" width="10.5" style="6" bestFit="1" customWidth="1"/>
    <col min="4613" max="4613" width="12.5" style="6" bestFit="1" customWidth="1"/>
    <col min="4614" max="4614" width="12.69921875" style="6" customWidth="1"/>
    <col min="4615" max="4616" width="9.296875" style="6"/>
    <col min="4617" max="4617" width="9.296875" style="6" customWidth="1"/>
    <col min="4618" max="4805" width="9.296875" style="6"/>
    <col min="4806" max="4806" width="32" style="6" customWidth="1"/>
    <col min="4807" max="4807" width="11.5" style="6" bestFit="1" customWidth="1"/>
    <col min="4808" max="4809" width="10.5" style="6" bestFit="1" customWidth="1"/>
    <col min="4810" max="4810" width="12.69921875" style="6" bestFit="1" customWidth="1"/>
    <col min="4811" max="4811" width="0" style="6" hidden="1" customWidth="1"/>
    <col min="4812" max="4812" width="11.5" style="6" bestFit="1" customWidth="1"/>
    <col min="4813" max="4814" width="10.5" style="6" bestFit="1" customWidth="1"/>
    <col min="4815" max="4815" width="12.5" style="6" bestFit="1" customWidth="1"/>
    <col min="4816" max="4816" width="0" style="6" hidden="1" customWidth="1"/>
    <col min="4817" max="4817" width="10.5" style="6" bestFit="1" customWidth="1"/>
    <col min="4818" max="4819" width="9.5" style="6" bestFit="1" customWidth="1"/>
    <col min="4820" max="4820" width="12.5" style="6" bestFit="1" customWidth="1"/>
    <col min="4821" max="4821" width="0" style="6" hidden="1" customWidth="1"/>
    <col min="4822" max="4822" width="10.5" style="6" bestFit="1" customWidth="1"/>
    <col min="4823" max="4824" width="9.5" style="6" bestFit="1" customWidth="1"/>
    <col min="4825" max="4825" width="12.5" style="6" bestFit="1" customWidth="1"/>
    <col min="4826" max="4826" width="0" style="6" hidden="1" customWidth="1"/>
    <col min="4827" max="4827" width="11.5" style="6" bestFit="1" customWidth="1"/>
    <col min="4828" max="4829" width="10.5" style="6" bestFit="1" customWidth="1"/>
    <col min="4830" max="4830" width="12.5" style="6" bestFit="1" customWidth="1"/>
    <col min="4831" max="4831" width="0" style="6" hidden="1" customWidth="1"/>
    <col min="4832" max="4832" width="10.5" style="6" bestFit="1" customWidth="1"/>
    <col min="4833" max="4833" width="9.5" style="6" bestFit="1" customWidth="1"/>
    <col min="4834" max="4834" width="9.69921875" style="6" bestFit="1" customWidth="1"/>
    <col min="4835" max="4835" width="12.69921875" style="6" bestFit="1" customWidth="1"/>
    <col min="4836" max="4836" width="0" style="6" hidden="1" customWidth="1"/>
    <col min="4837" max="4837" width="11.5" style="6" bestFit="1" customWidth="1"/>
    <col min="4838" max="4839" width="10.5" style="6" bestFit="1" customWidth="1"/>
    <col min="4840" max="4840" width="12.5" style="6" bestFit="1" customWidth="1"/>
    <col min="4841" max="4841" width="35.69921875" style="6" bestFit="1" customWidth="1"/>
    <col min="4842" max="4842" width="11.5" style="6" bestFit="1" customWidth="1"/>
    <col min="4843" max="4844" width="10.5" style="6" bestFit="1" customWidth="1"/>
    <col min="4845" max="4845" width="12.69921875" style="6" bestFit="1" customWidth="1"/>
    <col min="4846" max="4846" width="12.5" style="6" bestFit="1" customWidth="1"/>
    <col min="4847" max="4847" width="11.5" style="6" bestFit="1" customWidth="1"/>
    <col min="4848" max="4848" width="10.5" style="6" bestFit="1" customWidth="1"/>
    <col min="4849" max="4849" width="12.69921875" style="6" bestFit="1" customWidth="1"/>
    <col min="4850" max="4850" width="12.5" style="6" bestFit="1" customWidth="1"/>
    <col min="4851" max="4852" width="9.5" style="6" bestFit="1" customWidth="1"/>
    <col min="4853" max="4853" width="12.69921875" style="6" bestFit="1" customWidth="1"/>
    <col min="4854" max="4854" width="10.5" style="6" bestFit="1" customWidth="1"/>
    <col min="4855" max="4856" width="9.5" style="6" bestFit="1" customWidth="1"/>
    <col min="4857" max="4857" width="12.69921875" style="6" bestFit="1" customWidth="1"/>
    <col min="4858" max="4858" width="11.5" style="6" bestFit="1" customWidth="1"/>
    <col min="4859" max="4860" width="10.5" style="6" bestFit="1" customWidth="1"/>
    <col min="4861" max="4861" width="12.69921875" style="6" bestFit="1" customWidth="1"/>
    <col min="4862" max="4862" width="10.5" style="6" bestFit="1" customWidth="1"/>
    <col min="4863" max="4863" width="9.5" style="6" bestFit="1" customWidth="1"/>
    <col min="4864" max="4864" width="9.69921875" style="6" bestFit="1" customWidth="1"/>
    <col min="4865" max="4865" width="12.69921875" style="6" bestFit="1" customWidth="1"/>
    <col min="4866" max="4866" width="11.5" style="6" bestFit="1" customWidth="1"/>
    <col min="4867" max="4868" width="10.5" style="6" bestFit="1" customWidth="1"/>
    <col min="4869" max="4869" width="12.5" style="6" bestFit="1" customWidth="1"/>
    <col min="4870" max="4870" width="12.69921875" style="6" customWidth="1"/>
    <col min="4871" max="4872" width="9.296875" style="6"/>
    <col min="4873" max="4873" width="9.296875" style="6" customWidth="1"/>
    <col min="4874" max="5061" width="9.296875" style="6"/>
    <col min="5062" max="5062" width="32" style="6" customWidth="1"/>
    <col min="5063" max="5063" width="11.5" style="6" bestFit="1" customWidth="1"/>
    <col min="5064" max="5065" width="10.5" style="6" bestFit="1" customWidth="1"/>
    <col min="5066" max="5066" width="12.69921875" style="6" bestFit="1" customWidth="1"/>
    <col min="5067" max="5067" width="0" style="6" hidden="1" customWidth="1"/>
    <col min="5068" max="5068" width="11.5" style="6" bestFit="1" customWidth="1"/>
    <col min="5069" max="5070" width="10.5" style="6" bestFit="1" customWidth="1"/>
    <col min="5071" max="5071" width="12.5" style="6" bestFit="1" customWidth="1"/>
    <col min="5072" max="5072" width="0" style="6" hidden="1" customWidth="1"/>
    <col min="5073" max="5073" width="10.5" style="6" bestFit="1" customWidth="1"/>
    <col min="5074" max="5075" width="9.5" style="6" bestFit="1" customWidth="1"/>
    <col min="5076" max="5076" width="12.5" style="6" bestFit="1" customWidth="1"/>
    <col min="5077" max="5077" width="0" style="6" hidden="1" customWidth="1"/>
    <col min="5078" max="5078" width="10.5" style="6" bestFit="1" customWidth="1"/>
    <col min="5079" max="5080" width="9.5" style="6" bestFit="1" customWidth="1"/>
    <col min="5081" max="5081" width="12.5" style="6" bestFit="1" customWidth="1"/>
    <col min="5082" max="5082" width="0" style="6" hidden="1" customWidth="1"/>
    <col min="5083" max="5083" width="11.5" style="6" bestFit="1" customWidth="1"/>
    <col min="5084" max="5085" width="10.5" style="6" bestFit="1" customWidth="1"/>
    <col min="5086" max="5086" width="12.5" style="6" bestFit="1" customWidth="1"/>
    <col min="5087" max="5087" width="0" style="6" hidden="1" customWidth="1"/>
    <col min="5088" max="5088" width="10.5" style="6" bestFit="1" customWidth="1"/>
    <col min="5089" max="5089" width="9.5" style="6" bestFit="1" customWidth="1"/>
    <col min="5090" max="5090" width="9.69921875" style="6" bestFit="1" customWidth="1"/>
    <col min="5091" max="5091" width="12.69921875" style="6" bestFit="1" customWidth="1"/>
    <col min="5092" max="5092" width="0" style="6" hidden="1" customWidth="1"/>
    <col min="5093" max="5093" width="11.5" style="6" bestFit="1" customWidth="1"/>
    <col min="5094" max="5095" width="10.5" style="6" bestFit="1" customWidth="1"/>
    <col min="5096" max="5096" width="12.5" style="6" bestFit="1" customWidth="1"/>
    <col min="5097" max="5097" width="35.69921875" style="6" bestFit="1" customWidth="1"/>
    <col min="5098" max="5098" width="11.5" style="6" bestFit="1" customWidth="1"/>
    <col min="5099" max="5100" width="10.5" style="6" bestFit="1" customWidth="1"/>
    <col min="5101" max="5101" width="12.69921875" style="6" bestFit="1" customWidth="1"/>
    <col min="5102" max="5102" width="12.5" style="6" bestFit="1" customWidth="1"/>
    <col min="5103" max="5103" width="11.5" style="6" bestFit="1" customWidth="1"/>
    <col min="5104" max="5104" width="10.5" style="6" bestFit="1" customWidth="1"/>
    <col min="5105" max="5105" width="12.69921875" style="6" bestFit="1" customWidth="1"/>
    <col min="5106" max="5106" width="12.5" style="6" bestFit="1" customWidth="1"/>
    <col min="5107" max="5108" width="9.5" style="6" bestFit="1" customWidth="1"/>
    <col min="5109" max="5109" width="12.69921875" style="6" bestFit="1" customWidth="1"/>
    <col min="5110" max="5110" width="10.5" style="6" bestFit="1" customWidth="1"/>
    <col min="5111" max="5112" width="9.5" style="6" bestFit="1" customWidth="1"/>
    <col min="5113" max="5113" width="12.69921875" style="6" bestFit="1" customWidth="1"/>
    <col min="5114" max="5114" width="11.5" style="6" bestFit="1" customWidth="1"/>
    <col min="5115" max="5116" width="10.5" style="6" bestFit="1" customWidth="1"/>
    <col min="5117" max="5117" width="12.69921875" style="6" bestFit="1" customWidth="1"/>
    <col min="5118" max="5118" width="10.5" style="6" bestFit="1" customWidth="1"/>
    <col min="5119" max="5119" width="9.5" style="6" bestFit="1" customWidth="1"/>
    <col min="5120" max="5120" width="9.69921875" style="6" bestFit="1" customWidth="1"/>
    <col min="5121" max="5121" width="12.69921875" style="6" bestFit="1" customWidth="1"/>
    <col min="5122" max="5122" width="11.5" style="6" bestFit="1" customWidth="1"/>
    <col min="5123" max="5124" width="10.5" style="6" bestFit="1" customWidth="1"/>
    <col min="5125" max="5125" width="12.5" style="6" bestFit="1" customWidth="1"/>
    <col min="5126" max="5126" width="12.69921875" style="6" customWidth="1"/>
    <col min="5127" max="5128" width="9.296875" style="6"/>
    <col min="5129" max="5129" width="9.296875" style="6" customWidth="1"/>
    <col min="5130" max="5317" width="9.296875" style="6"/>
    <col min="5318" max="5318" width="32" style="6" customWidth="1"/>
    <col min="5319" max="5319" width="11.5" style="6" bestFit="1" customWidth="1"/>
    <col min="5320" max="5321" width="10.5" style="6" bestFit="1" customWidth="1"/>
    <col min="5322" max="5322" width="12.69921875" style="6" bestFit="1" customWidth="1"/>
    <col min="5323" max="5323" width="0" style="6" hidden="1" customWidth="1"/>
    <col min="5324" max="5324" width="11.5" style="6" bestFit="1" customWidth="1"/>
    <col min="5325" max="5326" width="10.5" style="6" bestFit="1" customWidth="1"/>
    <col min="5327" max="5327" width="12.5" style="6" bestFit="1" customWidth="1"/>
    <col min="5328" max="5328" width="0" style="6" hidden="1" customWidth="1"/>
    <col min="5329" max="5329" width="10.5" style="6" bestFit="1" customWidth="1"/>
    <col min="5330" max="5331" width="9.5" style="6" bestFit="1" customWidth="1"/>
    <col min="5332" max="5332" width="12.5" style="6" bestFit="1" customWidth="1"/>
    <col min="5333" max="5333" width="0" style="6" hidden="1" customWidth="1"/>
    <col min="5334" max="5334" width="10.5" style="6" bestFit="1" customWidth="1"/>
    <col min="5335" max="5336" width="9.5" style="6" bestFit="1" customWidth="1"/>
    <col min="5337" max="5337" width="12.5" style="6" bestFit="1" customWidth="1"/>
    <col min="5338" max="5338" width="0" style="6" hidden="1" customWidth="1"/>
    <col min="5339" max="5339" width="11.5" style="6" bestFit="1" customWidth="1"/>
    <col min="5340" max="5341" width="10.5" style="6" bestFit="1" customWidth="1"/>
    <col min="5342" max="5342" width="12.5" style="6" bestFit="1" customWidth="1"/>
    <col min="5343" max="5343" width="0" style="6" hidden="1" customWidth="1"/>
    <col min="5344" max="5344" width="10.5" style="6" bestFit="1" customWidth="1"/>
    <col min="5345" max="5345" width="9.5" style="6" bestFit="1" customWidth="1"/>
    <col min="5346" max="5346" width="9.69921875" style="6" bestFit="1" customWidth="1"/>
    <col min="5347" max="5347" width="12.69921875" style="6" bestFit="1" customWidth="1"/>
    <col min="5348" max="5348" width="0" style="6" hidden="1" customWidth="1"/>
    <col min="5349" max="5349" width="11.5" style="6" bestFit="1" customWidth="1"/>
    <col min="5350" max="5351" width="10.5" style="6" bestFit="1" customWidth="1"/>
    <col min="5352" max="5352" width="12.5" style="6" bestFit="1" customWidth="1"/>
    <col min="5353" max="5353" width="35.69921875" style="6" bestFit="1" customWidth="1"/>
    <col min="5354" max="5354" width="11.5" style="6" bestFit="1" customWidth="1"/>
    <col min="5355" max="5356" width="10.5" style="6" bestFit="1" customWidth="1"/>
    <col min="5357" max="5357" width="12.69921875" style="6" bestFit="1" customWidth="1"/>
    <col min="5358" max="5358" width="12.5" style="6" bestFit="1" customWidth="1"/>
    <col min="5359" max="5359" width="11.5" style="6" bestFit="1" customWidth="1"/>
    <col min="5360" max="5360" width="10.5" style="6" bestFit="1" customWidth="1"/>
    <col min="5361" max="5361" width="12.69921875" style="6" bestFit="1" customWidth="1"/>
    <col min="5362" max="5362" width="12.5" style="6" bestFit="1" customWidth="1"/>
    <col min="5363" max="5364" width="9.5" style="6" bestFit="1" customWidth="1"/>
    <col min="5365" max="5365" width="12.69921875" style="6" bestFit="1" customWidth="1"/>
    <col min="5366" max="5366" width="10.5" style="6" bestFit="1" customWidth="1"/>
    <col min="5367" max="5368" width="9.5" style="6" bestFit="1" customWidth="1"/>
    <col min="5369" max="5369" width="12.69921875" style="6" bestFit="1" customWidth="1"/>
    <col min="5370" max="5370" width="11.5" style="6" bestFit="1" customWidth="1"/>
    <col min="5371" max="5372" width="10.5" style="6" bestFit="1" customWidth="1"/>
    <col min="5373" max="5373" width="12.69921875" style="6" bestFit="1" customWidth="1"/>
    <col min="5374" max="5374" width="10.5" style="6" bestFit="1" customWidth="1"/>
    <col min="5375" max="5375" width="9.5" style="6" bestFit="1" customWidth="1"/>
    <col min="5376" max="5376" width="9.69921875" style="6" bestFit="1" customWidth="1"/>
    <col min="5377" max="5377" width="12.69921875" style="6" bestFit="1" customWidth="1"/>
    <col min="5378" max="5378" width="11.5" style="6" bestFit="1" customWidth="1"/>
    <col min="5379" max="5380" width="10.5" style="6" bestFit="1" customWidth="1"/>
    <col min="5381" max="5381" width="12.5" style="6" bestFit="1" customWidth="1"/>
    <col min="5382" max="5382" width="12.69921875" style="6" customWidth="1"/>
    <col min="5383" max="5384" width="9.296875" style="6"/>
    <col min="5385" max="5385" width="9.296875" style="6" customWidth="1"/>
    <col min="5386" max="5573" width="9.296875" style="6"/>
    <col min="5574" max="5574" width="32" style="6" customWidth="1"/>
    <col min="5575" max="5575" width="11.5" style="6" bestFit="1" customWidth="1"/>
    <col min="5576" max="5577" width="10.5" style="6" bestFit="1" customWidth="1"/>
    <col min="5578" max="5578" width="12.69921875" style="6" bestFit="1" customWidth="1"/>
    <col min="5579" max="5579" width="0" style="6" hidden="1" customWidth="1"/>
    <col min="5580" max="5580" width="11.5" style="6" bestFit="1" customWidth="1"/>
    <col min="5581" max="5582" width="10.5" style="6" bestFit="1" customWidth="1"/>
    <col min="5583" max="5583" width="12.5" style="6" bestFit="1" customWidth="1"/>
    <col min="5584" max="5584" width="0" style="6" hidden="1" customWidth="1"/>
    <col min="5585" max="5585" width="10.5" style="6" bestFit="1" customWidth="1"/>
    <col min="5586" max="5587" width="9.5" style="6" bestFit="1" customWidth="1"/>
    <col min="5588" max="5588" width="12.5" style="6" bestFit="1" customWidth="1"/>
    <col min="5589" max="5589" width="0" style="6" hidden="1" customWidth="1"/>
    <col min="5590" max="5590" width="10.5" style="6" bestFit="1" customWidth="1"/>
    <col min="5591" max="5592" width="9.5" style="6" bestFit="1" customWidth="1"/>
    <col min="5593" max="5593" width="12.5" style="6" bestFit="1" customWidth="1"/>
    <col min="5594" max="5594" width="0" style="6" hidden="1" customWidth="1"/>
    <col min="5595" max="5595" width="11.5" style="6" bestFit="1" customWidth="1"/>
    <col min="5596" max="5597" width="10.5" style="6" bestFit="1" customWidth="1"/>
    <col min="5598" max="5598" width="12.5" style="6" bestFit="1" customWidth="1"/>
    <col min="5599" max="5599" width="0" style="6" hidden="1" customWidth="1"/>
    <col min="5600" max="5600" width="10.5" style="6" bestFit="1" customWidth="1"/>
    <col min="5601" max="5601" width="9.5" style="6" bestFit="1" customWidth="1"/>
    <col min="5602" max="5602" width="9.69921875" style="6" bestFit="1" customWidth="1"/>
    <col min="5603" max="5603" width="12.69921875" style="6" bestFit="1" customWidth="1"/>
    <col min="5604" max="5604" width="0" style="6" hidden="1" customWidth="1"/>
    <col min="5605" max="5605" width="11.5" style="6" bestFit="1" customWidth="1"/>
    <col min="5606" max="5607" width="10.5" style="6" bestFit="1" customWidth="1"/>
    <col min="5608" max="5608" width="12.5" style="6" bestFit="1" customWidth="1"/>
    <col min="5609" max="5609" width="35.69921875" style="6" bestFit="1" customWidth="1"/>
    <col min="5610" max="5610" width="11.5" style="6" bestFit="1" customWidth="1"/>
    <col min="5611" max="5612" width="10.5" style="6" bestFit="1" customWidth="1"/>
    <col min="5613" max="5613" width="12.69921875" style="6" bestFit="1" customWidth="1"/>
    <col min="5614" max="5614" width="12.5" style="6" bestFit="1" customWidth="1"/>
    <col min="5615" max="5615" width="11.5" style="6" bestFit="1" customWidth="1"/>
    <col min="5616" max="5616" width="10.5" style="6" bestFit="1" customWidth="1"/>
    <col min="5617" max="5617" width="12.69921875" style="6" bestFit="1" customWidth="1"/>
    <col min="5618" max="5618" width="12.5" style="6" bestFit="1" customWidth="1"/>
    <col min="5619" max="5620" width="9.5" style="6" bestFit="1" customWidth="1"/>
    <col min="5621" max="5621" width="12.69921875" style="6" bestFit="1" customWidth="1"/>
    <col min="5622" max="5622" width="10.5" style="6" bestFit="1" customWidth="1"/>
    <col min="5623" max="5624" width="9.5" style="6" bestFit="1" customWidth="1"/>
    <col min="5625" max="5625" width="12.69921875" style="6" bestFit="1" customWidth="1"/>
    <col min="5626" max="5626" width="11.5" style="6" bestFit="1" customWidth="1"/>
    <col min="5627" max="5628" width="10.5" style="6" bestFit="1" customWidth="1"/>
    <col min="5629" max="5629" width="12.69921875" style="6" bestFit="1" customWidth="1"/>
    <col min="5630" max="5630" width="10.5" style="6" bestFit="1" customWidth="1"/>
    <col min="5631" max="5631" width="9.5" style="6" bestFit="1" customWidth="1"/>
    <col min="5632" max="5632" width="9.69921875" style="6" bestFit="1" customWidth="1"/>
    <col min="5633" max="5633" width="12.69921875" style="6" bestFit="1" customWidth="1"/>
    <col min="5634" max="5634" width="11.5" style="6" bestFit="1" customWidth="1"/>
    <col min="5635" max="5636" width="10.5" style="6" bestFit="1" customWidth="1"/>
    <col min="5637" max="5637" width="12.5" style="6" bestFit="1" customWidth="1"/>
    <col min="5638" max="5638" width="12.69921875" style="6" customWidth="1"/>
    <col min="5639" max="5640" width="9.296875" style="6"/>
    <col min="5641" max="5641" width="9.296875" style="6" customWidth="1"/>
    <col min="5642" max="5829" width="9.296875" style="6"/>
    <col min="5830" max="5830" width="32" style="6" customWidth="1"/>
    <col min="5831" max="5831" width="11.5" style="6" bestFit="1" customWidth="1"/>
    <col min="5832" max="5833" width="10.5" style="6" bestFit="1" customWidth="1"/>
    <col min="5834" max="5834" width="12.69921875" style="6" bestFit="1" customWidth="1"/>
    <col min="5835" max="5835" width="0" style="6" hidden="1" customWidth="1"/>
    <col min="5836" max="5836" width="11.5" style="6" bestFit="1" customWidth="1"/>
    <col min="5837" max="5838" width="10.5" style="6" bestFit="1" customWidth="1"/>
    <col min="5839" max="5839" width="12.5" style="6" bestFit="1" customWidth="1"/>
    <col min="5840" max="5840" width="0" style="6" hidden="1" customWidth="1"/>
    <col min="5841" max="5841" width="10.5" style="6" bestFit="1" customWidth="1"/>
    <col min="5842" max="5843" width="9.5" style="6" bestFit="1" customWidth="1"/>
    <col min="5844" max="5844" width="12.5" style="6" bestFit="1" customWidth="1"/>
    <col min="5845" max="5845" width="0" style="6" hidden="1" customWidth="1"/>
    <col min="5846" max="5846" width="10.5" style="6" bestFit="1" customWidth="1"/>
    <col min="5847" max="5848" width="9.5" style="6" bestFit="1" customWidth="1"/>
    <col min="5849" max="5849" width="12.5" style="6" bestFit="1" customWidth="1"/>
    <col min="5850" max="5850" width="0" style="6" hidden="1" customWidth="1"/>
    <col min="5851" max="5851" width="11.5" style="6" bestFit="1" customWidth="1"/>
    <col min="5852" max="5853" width="10.5" style="6" bestFit="1" customWidth="1"/>
    <col min="5854" max="5854" width="12.5" style="6" bestFit="1" customWidth="1"/>
    <col min="5855" max="5855" width="0" style="6" hidden="1" customWidth="1"/>
    <col min="5856" max="5856" width="10.5" style="6" bestFit="1" customWidth="1"/>
    <col min="5857" max="5857" width="9.5" style="6" bestFit="1" customWidth="1"/>
    <col min="5858" max="5858" width="9.69921875" style="6" bestFit="1" customWidth="1"/>
    <col min="5859" max="5859" width="12.69921875" style="6" bestFit="1" customWidth="1"/>
    <col min="5860" max="5860" width="0" style="6" hidden="1" customWidth="1"/>
    <col min="5861" max="5861" width="11.5" style="6" bestFit="1" customWidth="1"/>
    <col min="5862" max="5863" width="10.5" style="6" bestFit="1" customWidth="1"/>
    <col min="5864" max="5864" width="12.5" style="6" bestFit="1" customWidth="1"/>
    <col min="5865" max="5865" width="35.69921875" style="6" bestFit="1" customWidth="1"/>
    <col min="5866" max="5866" width="11.5" style="6" bestFit="1" customWidth="1"/>
    <col min="5867" max="5868" width="10.5" style="6" bestFit="1" customWidth="1"/>
    <col min="5869" max="5869" width="12.69921875" style="6" bestFit="1" customWidth="1"/>
    <col min="5870" max="5870" width="12.5" style="6" bestFit="1" customWidth="1"/>
    <col min="5871" max="5871" width="11.5" style="6" bestFit="1" customWidth="1"/>
    <col min="5872" max="5872" width="10.5" style="6" bestFit="1" customWidth="1"/>
    <col min="5873" max="5873" width="12.69921875" style="6" bestFit="1" customWidth="1"/>
    <col min="5874" max="5874" width="12.5" style="6" bestFit="1" customWidth="1"/>
    <col min="5875" max="5876" width="9.5" style="6" bestFit="1" customWidth="1"/>
    <col min="5877" max="5877" width="12.69921875" style="6" bestFit="1" customWidth="1"/>
    <col min="5878" max="5878" width="10.5" style="6" bestFit="1" customWidth="1"/>
    <col min="5879" max="5880" width="9.5" style="6" bestFit="1" customWidth="1"/>
    <col min="5881" max="5881" width="12.69921875" style="6" bestFit="1" customWidth="1"/>
    <col min="5882" max="5882" width="11.5" style="6" bestFit="1" customWidth="1"/>
    <col min="5883" max="5884" width="10.5" style="6" bestFit="1" customWidth="1"/>
    <col min="5885" max="5885" width="12.69921875" style="6" bestFit="1" customWidth="1"/>
    <col min="5886" max="5886" width="10.5" style="6" bestFit="1" customWidth="1"/>
    <col min="5887" max="5887" width="9.5" style="6" bestFit="1" customWidth="1"/>
    <col min="5888" max="5888" width="9.69921875" style="6" bestFit="1" customWidth="1"/>
    <col min="5889" max="5889" width="12.69921875" style="6" bestFit="1" customWidth="1"/>
    <col min="5890" max="5890" width="11.5" style="6" bestFit="1" customWidth="1"/>
    <col min="5891" max="5892" width="10.5" style="6" bestFit="1" customWidth="1"/>
    <col min="5893" max="5893" width="12.5" style="6" bestFit="1" customWidth="1"/>
    <col min="5894" max="5894" width="12.69921875" style="6" customWidth="1"/>
    <col min="5895" max="5896" width="9.296875" style="6"/>
    <col min="5897" max="5897" width="9.296875" style="6" customWidth="1"/>
    <col min="5898" max="6085" width="9.296875" style="6"/>
    <col min="6086" max="6086" width="32" style="6" customWidth="1"/>
    <col min="6087" max="6087" width="11.5" style="6" bestFit="1" customWidth="1"/>
    <col min="6088" max="6089" width="10.5" style="6" bestFit="1" customWidth="1"/>
    <col min="6090" max="6090" width="12.69921875" style="6" bestFit="1" customWidth="1"/>
    <col min="6091" max="6091" width="0" style="6" hidden="1" customWidth="1"/>
    <col min="6092" max="6092" width="11.5" style="6" bestFit="1" customWidth="1"/>
    <col min="6093" max="6094" width="10.5" style="6" bestFit="1" customWidth="1"/>
    <col min="6095" max="6095" width="12.5" style="6" bestFit="1" customWidth="1"/>
    <col min="6096" max="6096" width="0" style="6" hidden="1" customWidth="1"/>
    <col min="6097" max="6097" width="10.5" style="6" bestFit="1" customWidth="1"/>
    <col min="6098" max="6099" width="9.5" style="6" bestFit="1" customWidth="1"/>
    <col min="6100" max="6100" width="12.5" style="6" bestFit="1" customWidth="1"/>
    <col min="6101" max="6101" width="0" style="6" hidden="1" customWidth="1"/>
    <col min="6102" max="6102" width="10.5" style="6" bestFit="1" customWidth="1"/>
    <col min="6103" max="6104" width="9.5" style="6" bestFit="1" customWidth="1"/>
    <col min="6105" max="6105" width="12.5" style="6" bestFit="1" customWidth="1"/>
    <col min="6106" max="6106" width="0" style="6" hidden="1" customWidth="1"/>
    <col min="6107" max="6107" width="11.5" style="6" bestFit="1" customWidth="1"/>
    <col min="6108" max="6109" width="10.5" style="6" bestFit="1" customWidth="1"/>
    <col min="6110" max="6110" width="12.5" style="6" bestFit="1" customWidth="1"/>
    <col min="6111" max="6111" width="0" style="6" hidden="1" customWidth="1"/>
    <col min="6112" max="6112" width="10.5" style="6" bestFit="1" customWidth="1"/>
    <col min="6113" max="6113" width="9.5" style="6" bestFit="1" customWidth="1"/>
    <col min="6114" max="6114" width="9.69921875" style="6" bestFit="1" customWidth="1"/>
    <col min="6115" max="6115" width="12.69921875" style="6" bestFit="1" customWidth="1"/>
    <col min="6116" max="6116" width="0" style="6" hidden="1" customWidth="1"/>
    <col min="6117" max="6117" width="11.5" style="6" bestFit="1" customWidth="1"/>
    <col min="6118" max="6119" width="10.5" style="6" bestFit="1" customWidth="1"/>
    <col min="6120" max="6120" width="12.5" style="6" bestFit="1" customWidth="1"/>
    <col min="6121" max="6121" width="35.69921875" style="6" bestFit="1" customWidth="1"/>
    <col min="6122" max="6122" width="11.5" style="6" bestFit="1" customWidth="1"/>
    <col min="6123" max="6124" width="10.5" style="6" bestFit="1" customWidth="1"/>
    <col min="6125" max="6125" width="12.69921875" style="6" bestFit="1" customWidth="1"/>
    <col min="6126" max="6126" width="12.5" style="6" bestFit="1" customWidth="1"/>
    <col min="6127" max="6127" width="11.5" style="6" bestFit="1" customWidth="1"/>
    <col min="6128" max="6128" width="10.5" style="6" bestFit="1" customWidth="1"/>
    <col min="6129" max="6129" width="12.69921875" style="6" bestFit="1" customWidth="1"/>
    <col min="6130" max="6130" width="12.5" style="6" bestFit="1" customWidth="1"/>
    <col min="6131" max="6132" width="9.5" style="6" bestFit="1" customWidth="1"/>
    <col min="6133" max="6133" width="12.69921875" style="6" bestFit="1" customWidth="1"/>
    <col min="6134" max="6134" width="10.5" style="6" bestFit="1" customWidth="1"/>
    <col min="6135" max="6136" width="9.5" style="6" bestFit="1" customWidth="1"/>
    <col min="6137" max="6137" width="12.69921875" style="6" bestFit="1" customWidth="1"/>
    <col min="6138" max="6138" width="11.5" style="6" bestFit="1" customWidth="1"/>
    <col min="6139" max="6140" width="10.5" style="6" bestFit="1" customWidth="1"/>
    <col min="6141" max="6141" width="12.69921875" style="6" bestFit="1" customWidth="1"/>
    <col min="6142" max="6142" width="10.5" style="6" bestFit="1" customWidth="1"/>
    <col min="6143" max="6143" width="9.5" style="6" bestFit="1" customWidth="1"/>
    <col min="6144" max="6144" width="9.69921875" style="6" bestFit="1" customWidth="1"/>
    <col min="6145" max="6145" width="12.69921875" style="6" bestFit="1" customWidth="1"/>
    <col min="6146" max="6146" width="11.5" style="6" bestFit="1" customWidth="1"/>
    <col min="6147" max="6148" width="10.5" style="6" bestFit="1" customWidth="1"/>
    <col min="6149" max="6149" width="12.5" style="6" bestFit="1" customWidth="1"/>
    <col min="6150" max="6150" width="12.69921875" style="6" customWidth="1"/>
    <col min="6151" max="6152" width="9.296875" style="6"/>
    <col min="6153" max="6153" width="9.296875" style="6" customWidth="1"/>
    <col min="6154" max="6341" width="9.296875" style="6"/>
    <col min="6342" max="6342" width="32" style="6" customWidth="1"/>
    <col min="6343" max="6343" width="11.5" style="6" bestFit="1" customWidth="1"/>
    <col min="6344" max="6345" width="10.5" style="6" bestFit="1" customWidth="1"/>
    <col min="6346" max="6346" width="12.69921875" style="6" bestFit="1" customWidth="1"/>
    <col min="6347" max="6347" width="0" style="6" hidden="1" customWidth="1"/>
    <col min="6348" max="6348" width="11.5" style="6" bestFit="1" customWidth="1"/>
    <col min="6349" max="6350" width="10.5" style="6" bestFit="1" customWidth="1"/>
    <col min="6351" max="6351" width="12.5" style="6" bestFit="1" customWidth="1"/>
    <col min="6352" max="6352" width="0" style="6" hidden="1" customWidth="1"/>
    <col min="6353" max="6353" width="10.5" style="6" bestFit="1" customWidth="1"/>
    <col min="6354" max="6355" width="9.5" style="6" bestFit="1" customWidth="1"/>
    <col min="6356" max="6356" width="12.5" style="6" bestFit="1" customWidth="1"/>
    <col min="6357" max="6357" width="0" style="6" hidden="1" customWidth="1"/>
    <col min="6358" max="6358" width="10.5" style="6" bestFit="1" customWidth="1"/>
    <col min="6359" max="6360" width="9.5" style="6" bestFit="1" customWidth="1"/>
    <col min="6361" max="6361" width="12.5" style="6" bestFit="1" customWidth="1"/>
    <col min="6362" max="6362" width="0" style="6" hidden="1" customWidth="1"/>
    <col min="6363" max="6363" width="11.5" style="6" bestFit="1" customWidth="1"/>
    <col min="6364" max="6365" width="10.5" style="6" bestFit="1" customWidth="1"/>
    <col min="6366" max="6366" width="12.5" style="6" bestFit="1" customWidth="1"/>
    <col min="6367" max="6367" width="0" style="6" hidden="1" customWidth="1"/>
    <col min="6368" max="6368" width="10.5" style="6" bestFit="1" customWidth="1"/>
    <col min="6369" max="6369" width="9.5" style="6" bestFit="1" customWidth="1"/>
    <col min="6370" max="6370" width="9.69921875" style="6" bestFit="1" customWidth="1"/>
    <col min="6371" max="6371" width="12.69921875" style="6" bestFit="1" customWidth="1"/>
    <col min="6372" max="6372" width="0" style="6" hidden="1" customWidth="1"/>
    <col min="6373" max="6373" width="11.5" style="6" bestFit="1" customWidth="1"/>
    <col min="6374" max="6375" width="10.5" style="6" bestFit="1" customWidth="1"/>
    <col min="6376" max="6376" width="12.5" style="6" bestFit="1" customWidth="1"/>
    <col min="6377" max="6377" width="35.69921875" style="6" bestFit="1" customWidth="1"/>
    <col min="6378" max="6378" width="11.5" style="6" bestFit="1" customWidth="1"/>
    <col min="6379" max="6380" width="10.5" style="6" bestFit="1" customWidth="1"/>
    <col min="6381" max="6381" width="12.69921875" style="6" bestFit="1" customWidth="1"/>
    <col min="6382" max="6382" width="12.5" style="6" bestFit="1" customWidth="1"/>
    <col min="6383" max="6383" width="11.5" style="6" bestFit="1" customWidth="1"/>
    <col min="6384" max="6384" width="10.5" style="6" bestFit="1" customWidth="1"/>
    <col min="6385" max="6385" width="12.69921875" style="6" bestFit="1" customWidth="1"/>
    <col min="6386" max="6386" width="12.5" style="6" bestFit="1" customWidth="1"/>
    <col min="6387" max="6388" width="9.5" style="6" bestFit="1" customWidth="1"/>
    <col min="6389" max="6389" width="12.69921875" style="6" bestFit="1" customWidth="1"/>
    <col min="6390" max="6390" width="10.5" style="6" bestFit="1" customWidth="1"/>
    <col min="6391" max="6392" width="9.5" style="6" bestFit="1" customWidth="1"/>
    <col min="6393" max="6393" width="12.69921875" style="6" bestFit="1" customWidth="1"/>
    <col min="6394" max="6394" width="11.5" style="6" bestFit="1" customWidth="1"/>
    <col min="6395" max="6396" width="10.5" style="6" bestFit="1" customWidth="1"/>
    <col min="6397" max="6397" width="12.69921875" style="6" bestFit="1" customWidth="1"/>
    <col min="6398" max="6398" width="10.5" style="6" bestFit="1" customWidth="1"/>
    <col min="6399" max="6399" width="9.5" style="6" bestFit="1" customWidth="1"/>
    <col min="6400" max="6400" width="9.69921875" style="6" bestFit="1" customWidth="1"/>
    <col min="6401" max="6401" width="12.69921875" style="6" bestFit="1" customWidth="1"/>
    <col min="6402" max="6402" width="11.5" style="6" bestFit="1" customWidth="1"/>
    <col min="6403" max="6404" width="10.5" style="6" bestFit="1" customWidth="1"/>
    <col min="6405" max="6405" width="12.5" style="6" bestFit="1" customWidth="1"/>
    <col min="6406" max="6406" width="12.69921875" style="6" customWidth="1"/>
    <col min="6407" max="6408" width="9.296875" style="6"/>
    <col min="6409" max="6409" width="9.296875" style="6" customWidth="1"/>
    <col min="6410" max="6597" width="9.296875" style="6"/>
    <col min="6598" max="6598" width="32" style="6" customWidth="1"/>
    <col min="6599" max="6599" width="11.5" style="6" bestFit="1" customWidth="1"/>
    <col min="6600" max="6601" width="10.5" style="6" bestFit="1" customWidth="1"/>
    <col min="6602" max="6602" width="12.69921875" style="6" bestFit="1" customWidth="1"/>
    <col min="6603" max="6603" width="0" style="6" hidden="1" customWidth="1"/>
    <col min="6604" max="6604" width="11.5" style="6" bestFit="1" customWidth="1"/>
    <col min="6605" max="6606" width="10.5" style="6" bestFit="1" customWidth="1"/>
    <col min="6607" max="6607" width="12.5" style="6" bestFit="1" customWidth="1"/>
    <col min="6608" max="6608" width="0" style="6" hidden="1" customWidth="1"/>
    <col min="6609" max="6609" width="10.5" style="6" bestFit="1" customWidth="1"/>
    <col min="6610" max="6611" width="9.5" style="6" bestFit="1" customWidth="1"/>
    <col min="6612" max="6612" width="12.5" style="6" bestFit="1" customWidth="1"/>
    <col min="6613" max="6613" width="0" style="6" hidden="1" customWidth="1"/>
    <col min="6614" max="6614" width="10.5" style="6" bestFit="1" customWidth="1"/>
    <col min="6615" max="6616" width="9.5" style="6" bestFit="1" customWidth="1"/>
    <col min="6617" max="6617" width="12.5" style="6" bestFit="1" customWidth="1"/>
    <col min="6618" max="6618" width="0" style="6" hidden="1" customWidth="1"/>
    <col min="6619" max="6619" width="11.5" style="6" bestFit="1" customWidth="1"/>
    <col min="6620" max="6621" width="10.5" style="6" bestFit="1" customWidth="1"/>
    <col min="6622" max="6622" width="12.5" style="6" bestFit="1" customWidth="1"/>
    <col min="6623" max="6623" width="0" style="6" hidden="1" customWidth="1"/>
    <col min="6624" max="6624" width="10.5" style="6" bestFit="1" customWidth="1"/>
    <col min="6625" max="6625" width="9.5" style="6" bestFit="1" customWidth="1"/>
    <col min="6626" max="6626" width="9.69921875" style="6" bestFit="1" customWidth="1"/>
    <col min="6627" max="6627" width="12.69921875" style="6" bestFit="1" customWidth="1"/>
    <col min="6628" max="6628" width="0" style="6" hidden="1" customWidth="1"/>
    <col min="6629" max="6629" width="11.5" style="6" bestFit="1" customWidth="1"/>
    <col min="6630" max="6631" width="10.5" style="6" bestFit="1" customWidth="1"/>
    <col min="6632" max="6632" width="12.5" style="6" bestFit="1" customWidth="1"/>
    <col min="6633" max="6633" width="35.69921875" style="6" bestFit="1" customWidth="1"/>
    <col min="6634" max="6634" width="11.5" style="6" bestFit="1" customWidth="1"/>
    <col min="6635" max="6636" width="10.5" style="6" bestFit="1" customWidth="1"/>
    <col min="6637" max="6637" width="12.69921875" style="6" bestFit="1" customWidth="1"/>
    <col min="6638" max="6638" width="12.5" style="6" bestFit="1" customWidth="1"/>
    <col min="6639" max="6639" width="11.5" style="6" bestFit="1" customWidth="1"/>
    <col min="6640" max="6640" width="10.5" style="6" bestFit="1" customWidth="1"/>
    <col min="6641" max="6641" width="12.69921875" style="6" bestFit="1" customWidth="1"/>
    <col min="6642" max="6642" width="12.5" style="6" bestFit="1" customWidth="1"/>
    <col min="6643" max="6644" width="9.5" style="6" bestFit="1" customWidth="1"/>
    <col min="6645" max="6645" width="12.69921875" style="6" bestFit="1" customWidth="1"/>
    <col min="6646" max="6646" width="10.5" style="6" bestFit="1" customWidth="1"/>
    <col min="6647" max="6648" width="9.5" style="6" bestFit="1" customWidth="1"/>
    <col min="6649" max="6649" width="12.69921875" style="6" bestFit="1" customWidth="1"/>
    <col min="6650" max="6650" width="11.5" style="6" bestFit="1" customWidth="1"/>
    <col min="6651" max="6652" width="10.5" style="6" bestFit="1" customWidth="1"/>
    <col min="6653" max="6653" width="12.69921875" style="6" bestFit="1" customWidth="1"/>
    <col min="6654" max="6654" width="10.5" style="6" bestFit="1" customWidth="1"/>
    <col min="6655" max="6655" width="9.5" style="6" bestFit="1" customWidth="1"/>
    <col min="6656" max="6656" width="9.69921875" style="6" bestFit="1" customWidth="1"/>
    <col min="6657" max="6657" width="12.69921875" style="6" bestFit="1" customWidth="1"/>
    <col min="6658" max="6658" width="11.5" style="6" bestFit="1" customWidth="1"/>
    <col min="6659" max="6660" width="10.5" style="6" bestFit="1" customWidth="1"/>
    <col min="6661" max="6661" width="12.5" style="6" bestFit="1" customWidth="1"/>
    <col min="6662" max="6662" width="12.69921875" style="6" customWidth="1"/>
    <col min="6663" max="6664" width="9.296875" style="6"/>
    <col min="6665" max="6665" width="9.296875" style="6" customWidth="1"/>
    <col min="6666" max="6853" width="9.296875" style="6"/>
    <col min="6854" max="6854" width="32" style="6" customWidth="1"/>
    <col min="6855" max="6855" width="11.5" style="6" bestFit="1" customWidth="1"/>
    <col min="6856" max="6857" width="10.5" style="6" bestFit="1" customWidth="1"/>
    <col min="6858" max="6858" width="12.69921875" style="6" bestFit="1" customWidth="1"/>
    <col min="6859" max="6859" width="0" style="6" hidden="1" customWidth="1"/>
    <col min="6860" max="6860" width="11.5" style="6" bestFit="1" customWidth="1"/>
    <col min="6861" max="6862" width="10.5" style="6" bestFit="1" customWidth="1"/>
    <col min="6863" max="6863" width="12.5" style="6" bestFit="1" customWidth="1"/>
    <col min="6864" max="6864" width="0" style="6" hidden="1" customWidth="1"/>
    <col min="6865" max="6865" width="10.5" style="6" bestFit="1" customWidth="1"/>
    <col min="6866" max="6867" width="9.5" style="6" bestFit="1" customWidth="1"/>
    <col min="6868" max="6868" width="12.5" style="6" bestFit="1" customWidth="1"/>
    <col min="6869" max="6869" width="0" style="6" hidden="1" customWidth="1"/>
    <col min="6870" max="6870" width="10.5" style="6" bestFit="1" customWidth="1"/>
    <col min="6871" max="6872" width="9.5" style="6" bestFit="1" customWidth="1"/>
    <col min="6873" max="6873" width="12.5" style="6" bestFit="1" customWidth="1"/>
    <col min="6874" max="6874" width="0" style="6" hidden="1" customWidth="1"/>
    <col min="6875" max="6875" width="11.5" style="6" bestFit="1" customWidth="1"/>
    <col min="6876" max="6877" width="10.5" style="6" bestFit="1" customWidth="1"/>
    <col min="6878" max="6878" width="12.5" style="6" bestFit="1" customWidth="1"/>
    <col min="6879" max="6879" width="0" style="6" hidden="1" customWidth="1"/>
    <col min="6880" max="6880" width="10.5" style="6" bestFit="1" customWidth="1"/>
    <col min="6881" max="6881" width="9.5" style="6" bestFit="1" customWidth="1"/>
    <col min="6882" max="6882" width="9.69921875" style="6" bestFit="1" customWidth="1"/>
    <col min="6883" max="6883" width="12.69921875" style="6" bestFit="1" customWidth="1"/>
    <col min="6884" max="6884" width="0" style="6" hidden="1" customWidth="1"/>
    <col min="6885" max="6885" width="11.5" style="6" bestFit="1" customWidth="1"/>
    <col min="6886" max="6887" width="10.5" style="6" bestFit="1" customWidth="1"/>
    <col min="6888" max="6888" width="12.5" style="6" bestFit="1" customWidth="1"/>
    <col min="6889" max="6889" width="35.69921875" style="6" bestFit="1" customWidth="1"/>
    <col min="6890" max="6890" width="11.5" style="6" bestFit="1" customWidth="1"/>
    <col min="6891" max="6892" width="10.5" style="6" bestFit="1" customWidth="1"/>
    <col min="6893" max="6893" width="12.69921875" style="6" bestFit="1" customWidth="1"/>
    <col min="6894" max="6894" width="12.5" style="6" bestFit="1" customWidth="1"/>
    <col min="6895" max="6895" width="11.5" style="6" bestFit="1" customWidth="1"/>
    <col min="6896" max="6896" width="10.5" style="6" bestFit="1" customWidth="1"/>
    <col min="6897" max="6897" width="12.69921875" style="6" bestFit="1" customWidth="1"/>
    <col min="6898" max="6898" width="12.5" style="6" bestFit="1" customWidth="1"/>
    <col min="6899" max="6900" width="9.5" style="6" bestFit="1" customWidth="1"/>
    <col min="6901" max="6901" width="12.69921875" style="6" bestFit="1" customWidth="1"/>
    <col min="6902" max="6902" width="10.5" style="6" bestFit="1" customWidth="1"/>
    <col min="6903" max="6904" width="9.5" style="6" bestFit="1" customWidth="1"/>
    <col min="6905" max="6905" width="12.69921875" style="6" bestFit="1" customWidth="1"/>
    <col min="6906" max="6906" width="11.5" style="6" bestFit="1" customWidth="1"/>
    <col min="6907" max="6908" width="10.5" style="6" bestFit="1" customWidth="1"/>
    <col min="6909" max="6909" width="12.69921875" style="6" bestFit="1" customWidth="1"/>
    <col min="6910" max="6910" width="10.5" style="6" bestFit="1" customWidth="1"/>
    <col min="6911" max="6911" width="9.5" style="6" bestFit="1" customWidth="1"/>
    <col min="6912" max="6912" width="9.69921875" style="6" bestFit="1" customWidth="1"/>
    <col min="6913" max="6913" width="12.69921875" style="6" bestFit="1" customWidth="1"/>
    <col min="6914" max="6914" width="11.5" style="6" bestFit="1" customWidth="1"/>
    <col min="6915" max="6916" width="10.5" style="6" bestFit="1" customWidth="1"/>
    <col min="6917" max="6917" width="12.5" style="6" bestFit="1" customWidth="1"/>
    <col min="6918" max="6918" width="12.69921875" style="6" customWidth="1"/>
    <col min="6919" max="6920" width="9.296875" style="6"/>
    <col min="6921" max="6921" width="9.296875" style="6" customWidth="1"/>
    <col min="6922" max="7109" width="9.296875" style="6"/>
    <col min="7110" max="7110" width="32" style="6" customWidth="1"/>
    <col min="7111" max="7111" width="11.5" style="6" bestFit="1" customWidth="1"/>
    <col min="7112" max="7113" width="10.5" style="6" bestFit="1" customWidth="1"/>
    <col min="7114" max="7114" width="12.69921875" style="6" bestFit="1" customWidth="1"/>
    <col min="7115" max="7115" width="0" style="6" hidden="1" customWidth="1"/>
    <col min="7116" max="7116" width="11.5" style="6" bestFit="1" customWidth="1"/>
    <col min="7117" max="7118" width="10.5" style="6" bestFit="1" customWidth="1"/>
    <col min="7119" max="7119" width="12.5" style="6" bestFit="1" customWidth="1"/>
    <col min="7120" max="7120" width="0" style="6" hidden="1" customWidth="1"/>
    <col min="7121" max="7121" width="10.5" style="6" bestFit="1" customWidth="1"/>
    <col min="7122" max="7123" width="9.5" style="6" bestFit="1" customWidth="1"/>
    <col min="7124" max="7124" width="12.5" style="6" bestFit="1" customWidth="1"/>
    <col min="7125" max="7125" width="0" style="6" hidden="1" customWidth="1"/>
    <col min="7126" max="7126" width="10.5" style="6" bestFit="1" customWidth="1"/>
    <col min="7127" max="7128" width="9.5" style="6" bestFit="1" customWidth="1"/>
    <col min="7129" max="7129" width="12.5" style="6" bestFit="1" customWidth="1"/>
    <col min="7130" max="7130" width="0" style="6" hidden="1" customWidth="1"/>
    <col min="7131" max="7131" width="11.5" style="6" bestFit="1" customWidth="1"/>
    <col min="7132" max="7133" width="10.5" style="6" bestFit="1" customWidth="1"/>
    <col min="7134" max="7134" width="12.5" style="6" bestFit="1" customWidth="1"/>
    <col min="7135" max="7135" width="0" style="6" hidden="1" customWidth="1"/>
    <col min="7136" max="7136" width="10.5" style="6" bestFit="1" customWidth="1"/>
    <col min="7137" max="7137" width="9.5" style="6" bestFit="1" customWidth="1"/>
    <col min="7138" max="7138" width="9.69921875" style="6" bestFit="1" customWidth="1"/>
    <col min="7139" max="7139" width="12.69921875" style="6" bestFit="1" customWidth="1"/>
    <col min="7140" max="7140" width="0" style="6" hidden="1" customWidth="1"/>
    <col min="7141" max="7141" width="11.5" style="6" bestFit="1" customWidth="1"/>
    <col min="7142" max="7143" width="10.5" style="6" bestFit="1" customWidth="1"/>
    <col min="7144" max="7144" width="12.5" style="6" bestFit="1" customWidth="1"/>
    <col min="7145" max="7145" width="35.69921875" style="6" bestFit="1" customWidth="1"/>
    <col min="7146" max="7146" width="11.5" style="6" bestFit="1" customWidth="1"/>
    <col min="7147" max="7148" width="10.5" style="6" bestFit="1" customWidth="1"/>
    <col min="7149" max="7149" width="12.69921875" style="6" bestFit="1" customWidth="1"/>
    <col min="7150" max="7150" width="12.5" style="6" bestFit="1" customWidth="1"/>
    <col min="7151" max="7151" width="11.5" style="6" bestFit="1" customWidth="1"/>
    <col min="7152" max="7152" width="10.5" style="6" bestFit="1" customWidth="1"/>
    <col min="7153" max="7153" width="12.69921875" style="6" bestFit="1" customWidth="1"/>
    <col min="7154" max="7154" width="12.5" style="6" bestFit="1" customWidth="1"/>
    <col min="7155" max="7156" width="9.5" style="6" bestFit="1" customWidth="1"/>
    <col min="7157" max="7157" width="12.69921875" style="6" bestFit="1" customWidth="1"/>
    <col min="7158" max="7158" width="10.5" style="6" bestFit="1" customWidth="1"/>
    <col min="7159" max="7160" width="9.5" style="6" bestFit="1" customWidth="1"/>
    <col min="7161" max="7161" width="12.69921875" style="6" bestFit="1" customWidth="1"/>
    <col min="7162" max="7162" width="11.5" style="6" bestFit="1" customWidth="1"/>
    <col min="7163" max="7164" width="10.5" style="6" bestFit="1" customWidth="1"/>
    <col min="7165" max="7165" width="12.69921875" style="6" bestFit="1" customWidth="1"/>
    <col min="7166" max="7166" width="10.5" style="6" bestFit="1" customWidth="1"/>
    <col min="7167" max="7167" width="9.5" style="6" bestFit="1" customWidth="1"/>
    <col min="7168" max="7168" width="9.69921875" style="6" bestFit="1" customWidth="1"/>
    <col min="7169" max="7169" width="12.69921875" style="6" bestFit="1" customWidth="1"/>
    <col min="7170" max="7170" width="11.5" style="6" bestFit="1" customWidth="1"/>
    <col min="7171" max="7172" width="10.5" style="6" bestFit="1" customWidth="1"/>
    <col min="7173" max="7173" width="12.5" style="6" bestFit="1" customWidth="1"/>
    <col min="7174" max="7174" width="12.69921875" style="6" customWidth="1"/>
    <col min="7175" max="7176" width="9.296875" style="6"/>
    <col min="7177" max="7177" width="9.296875" style="6" customWidth="1"/>
    <col min="7178" max="7365" width="9.296875" style="6"/>
    <col min="7366" max="7366" width="32" style="6" customWidth="1"/>
    <col min="7367" max="7367" width="11.5" style="6" bestFit="1" customWidth="1"/>
    <col min="7368" max="7369" width="10.5" style="6" bestFit="1" customWidth="1"/>
    <col min="7370" max="7370" width="12.69921875" style="6" bestFit="1" customWidth="1"/>
    <col min="7371" max="7371" width="0" style="6" hidden="1" customWidth="1"/>
    <col min="7372" max="7372" width="11.5" style="6" bestFit="1" customWidth="1"/>
    <col min="7373" max="7374" width="10.5" style="6" bestFit="1" customWidth="1"/>
    <col min="7375" max="7375" width="12.5" style="6" bestFit="1" customWidth="1"/>
    <col min="7376" max="7376" width="0" style="6" hidden="1" customWidth="1"/>
    <col min="7377" max="7377" width="10.5" style="6" bestFit="1" customWidth="1"/>
    <col min="7378" max="7379" width="9.5" style="6" bestFit="1" customWidth="1"/>
    <col min="7380" max="7380" width="12.5" style="6" bestFit="1" customWidth="1"/>
    <col min="7381" max="7381" width="0" style="6" hidden="1" customWidth="1"/>
    <col min="7382" max="7382" width="10.5" style="6" bestFit="1" customWidth="1"/>
    <col min="7383" max="7384" width="9.5" style="6" bestFit="1" customWidth="1"/>
    <col min="7385" max="7385" width="12.5" style="6" bestFit="1" customWidth="1"/>
    <col min="7386" max="7386" width="0" style="6" hidden="1" customWidth="1"/>
    <col min="7387" max="7387" width="11.5" style="6" bestFit="1" customWidth="1"/>
    <col min="7388" max="7389" width="10.5" style="6" bestFit="1" customWidth="1"/>
    <col min="7390" max="7390" width="12.5" style="6" bestFit="1" customWidth="1"/>
    <col min="7391" max="7391" width="0" style="6" hidden="1" customWidth="1"/>
    <col min="7392" max="7392" width="10.5" style="6" bestFit="1" customWidth="1"/>
    <col min="7393" max="7393" width="9.5" style="6" bestFit="1" customWidth="1"/>
    <col min="7394" max="7394" width="9.69921875" style="6" bestFit="1" customWidth="1"/>
    <col min="7395" max="7395" width="12.69921875" style="6" bestFit="1" customWidth="1"/>
    <col min="7396" max="7396" width="0" style="6" hidden="1" customWidth="1"/>
    <col min="7397" max="7397" width="11.5" style="6" bestFit="1" customWidth="1"/>
    <col min="7398" max="7399" width="10.5" style="6" bestFit="1" customWidth="1"/>
    <col min="7400" max="7400" width="12.5" style="6" bestFit="1" customWidth="1"/>
    <col min="7401" max="7401" width="35.69921875" style="6" bestFit="1" customWidth="1"/>
    <col min="7402" max="7402" width="11.5" style="6" bestFit="1" customWidth="1"/>
    <col min="7403" max="7404" width="10.5" style="6" bestFit="1" customWidth="1"/>
    <col min="7405" max="7405" width="12.69921875" style="6" bestFit="1" customWidth="1"/>
    <col min="7406" max="7406" width="12.5" style="6" bestFit="1" customWidth="1"/>
    <col min="7407" max="7407" width="11.5" style="6" bestFit="1" customWidth="1"/>
    <col min="7408" max="7408" width="10.5" style="6" bestFit="1" customWidth="1"/>
    <col min="7409" max="7409" width="12.69921875" style="6" bestFit="1" customWidth="1"/>
    <col min="7410" max="7410" width="12.5" style="6" bestFit="1" customWidth="1"/>
    <col min="7411" max="7412" width="9.5" style="6" bestFit="1" customWidth="1"/>
    <col min="7413" max="7413" width="12.69921875" style="6" bestFit="1" customWidth="1"/>
    <col min="7414" max="7414" width="10.5" style="6" bestFit="1" customWidth="1"/>
    <col min="7415" max="7416" width="9.5" style="6" bestFit="1" customWidth="1"/>
    <col min="7417" max="7417" width="12.69921875" style="6" bestFit="1" customWidth="1"/>
    <col min="7418" max="7418" width="11.5" style="6" bestFit="1" customWidth="1"/>
    <col min="7419" max="7420" width="10.5" style="6" bestFit="1" customWidth="1"/>
    <col min="7421" max="7421" width="12.69921875" style="6" bestFit="1" customWidth="1"/>
    <col min="7422" max="7422" width="10.5" style="6" bestFit="1" customWidth="1"/>
    <col min="7423" max="7423" width="9.5" style="6" bestFit="1" customWidth="1"/>
    <col min="7424" max="7424" width="9.69921875" style="6" bestFit="1" customWidth="1"/>
    <col min="7425" max="7425" width="12.69921875" style="6" bestFit="1" customWidth="1"/>
    <col min="7426" max="7426" width="11.5" style="6" bestFit="1" customWidth="1"/>
    <col min="7427" max="7428" width="10.5" style="6" bestFit="1" customWidth="1"/>
    <col min="7429" max="7429" width="12.5" style="6" bestFit="1" customWidth="1"/>
    <col min="7430" max="7430" width="12.69921875" style="6" customWidth="1"/>
    <col min="7431" max="7432" width="9.296875" style="6"/>
    <col min="7433" max="7433" width="9.296875" style="6" customWidth="1"/>
    <col min="7434" max="7621" width="9.296875" style="6"/>
    <col min="7622" max="7622" width="32" style="6" customWidth="1"/>
    <col min="7623" max="7623" width="11.5" style="6" bestFit="1" customWidth="1"/>
    <col min="7624" max="7625" width="10.5" style="6" bestFit="1" customWidth="1"/>
    <col min="7626" max="7626" width="12.69921875" style="6" bestFit="1" customWidth="1"/>
    <col min="7627" max="7627" width="0" style="6" hidden="1" customWidth="1"/>
    <col min="7628" max="7628" width="11.5" style="6" bestFit="1" customWidth="1"/>
    <col min="7629" max="7630" width="10.5" style="6" bestFit="1" customWidth="1"/>
    <col min="7631" max="7631" width="12.5" style="6" bestFit="1" customWidth="1"/>
    <col min="7632" max="7632" width="0" style="6" hidden="1" customWidth="1"/>
    <col min="7633" max="7633" width="10.5" style="6" bestFit="1" customWidth="1"/>
    <col min="7634" max="7635" width="9.5" style="6" bestFit="1" customWidth="1"/>
    <col min="7636" max="7636" width="12.5" style="6" bestFit="1" customWidth="1"/>
    <col min="7637" max="7637" width="0" style="6" hidden="1" customWidth="1"/>
    <col min="7638" max="7638" width="10.5" style="6" bestFit="1" customWidth="1"/>
    <col min="7639" max="7640" width="9.5" style="6" bestFit="1" customWidth="1"/>
    <col min="7641" max="7641" width="12.5" style="6" bestFit="1" customWidth="1"/>
    <col min="7642" max="7642" width="0" style="6" hidden="1" customWidth="1"/>
    <col min="7643" max="7643" width="11.5" style="6" bestFit="1" customWidth="1"/>
    <col min="7644" max="7645" width="10.5" style="6" bestFit="1" customWidth="1"/>
    <col min="7646" max="7646" width="12.5" style="6" bestFit="1" customWidth="1"/>
    <col min="7647" max="7647" width="0" style="6" hidden="1" customWidth="1"/>
    <col min="7648" max="7648" width="10.5" style="6" bestFit="1" customWidth="1"/>
    <col min="7649" max="7649" width="9.5" style="6" bestFit="1" customWidth="1"/>
    <col min="7650" max="7650" width="9.69921875" style="6" bestFit="1" customWidth="1"/>
    <col min="7651" max="7651" width="12.69921875" style="6" bestFit="1" customWidth="1"/>
    <col min="7652" max="7652" width="0" style="6" hidden="1" customWidth="1"/>
    <col min="7653" max="7653" width="11.5" style="6" bestFit="1" customWidth="1"/>
    <col min="7654" max="7655" width="10.5" style="6" bestFit="1" customWidth="1"/>
    <col min="7656" max="7656" width="12.5" style="6" bestFit="1" customWidth="1"/>
    <col min="7657" max="7657" width="35.69921875" style="6" bestFit="1" customWidth="1"/>
    <col min="7658" max="7658" width="11.5" style="6" bestFit="1" customWidth="1"/>
    <col min="7659" max="7660" width="10.5" style="6" bestFit="1" customWidth="1"/>
    <col min="7661" max="7661" width="12.69921875" style="6" bestFit="1" customWidth="1"/>
    <col min="7662" max="7662" width="12.5" style="6" bestFit="1" customWidth="1"/>
    <col min="7663" max="7663" width="11.5" style="6" bestFit="1" customWidth="1"/>
    <col min="7664" max="7664" width="10.5" style="6" bestFit="1" customWidth="1"/>
    <col min="7665" max="7665" width="12.69921875" style="6" bestFit="1" customWidth="1"/>
    <col min="7666" max="7666" width="12.5" style="6" bestFit="1" customWidth="1"/>
    <col min="7667" max="7668" width="9.5" style="6" bestFit="1" customWidth="1"/>
    <col min="7669" max="7669" width="12.69921875" style="6" bestFit="1" customWidth="1"/>
    <col min="7670" max="7670" width="10.5" style="6" bestFit="1" customWidth="1"/>
    <col min="7671" max="7672" width="9.5" style="6" bestFit="1" customWidth="1"/>
    <col min="7673" max="7673" width="12.69921875" style="6" bestFit="1" customWidth="1"/>
    <col min="7674" max="7674" width="11.5" style="6" bestFit="1" customWidth="1"/>
    <col min="7675" max="7676" width="10.5" style="6" bestFit="1" customWidth="1"/>
    <col min="7677" max="7677" width="12.69921875" style="6" bestFit="1" customWidth="1"/>
    <col min="7678" max="7678" width="10.5" style="6" bestFit="1" customWidth="1"/>
    <col min="7679" max="7679" width="9.5" style="6" bestFit="1" customWidth="1"/>
    <col min="7680" max="7680" width="9.69921875" style="6" bestFit="1" customWidth="1"/>
    <col min="7681" max="7681" width="12.69921875" style="6" bestFit="1" customWidth="1"/>
    <col min="7682" max="7682" width="11.5" style="6" bestFit="1" customWidth="1"/>
    <col min="7683" max="7684" width="10.5" style="6" bestFit="1" customWidth="1"/>
    <col min="7685" max="7685" width="12.5" style="6" bestFit="1" customWidth="1"/>
    <col min="7686" max="7686" width="12.69921875" style="6" customWidth="1"/>
    <col min="7687" max="7688" width="9.296875" style="6"/>
    <col min="7689" max="7689" width="9.296875" style="6" customWidth="1"/>
    <col min="7690" max="7877" width="9.296875" style="6"/>
    <col min="7878" max="7878" width="32" style="6" customWidth="1"/>
    <col min="7879" max="7879" width="11.5" style="6" bestFit="1" customWidth="1"/>
    <col min="7880" max="7881" width="10.5" style="6" bestFit="1" customWidth="1"/>
    <col min="7882" max="7882" width="12.69921875" style="6" bestFit="1" customWidth="1"/>
    <col min="7883" max="7883" width="0" style="6" hidden="1" customWidth="1"/>
    <col min="7884" max="7884" width="11.5" style="6" bestFit="1" customWidth="1"/>
    <col min="7885" max="7886" width="10.5" style="6" bestFit="1" customWidth="1"/>
    <col min="7887" max="7887" width="12.5" style="6" bestFit="1" customWidth="1"/>
    <col min="7888" max="7888" width="0" style="6" hidden="1" customWidth="1"/>
    <col min="7889" max="7889" width="10.5" style="6" bestFit="1" customWidth="1"/>
    <col min="7890" max="7891" width="9.5" style="6" bestFit="1" customWidth="1"/>
    <col min="7892" max="7892" width="12.5" style="6" bestFit="1" customWidth="1"/>
    <col min="7893" max="7893" width="0" style="6" hidden="1" customWidth="1"/>
    <col min="7894" max="7894" width="10.5" style="6" bestFit="1" customWidth="1"/>
    <col min="7895" max="7896" width="9.5" style="6" bestFit="1" customWidth="1"/>
    <col min="7897" max="7897" width="12.5" style="6" bestFit="1" customWidth="1"/>
    <col min="7898" max="7898" width="0" style="6" hidden="1" customWidth="1"/>
    <col min="7899" max="7899" width="11.5" style="6" bestFit="1" customWidth="1"/>
    <col min="7900" max="7901" width="10.5" style="6" bestFit="1" customWidth="1"/>
    <col min="7902" max="7902" width="12.5" style="6" bestFit="1" customWidth="1"/>
    <col min="7903" max="7903" width="0" style="6" hidden="1" customWidth="1"/>
    <col min="7904" max="7904" width="10.5" style="6" bestFit="1" customWidth="1"/>
    <col min="7905" max="7905" width="9.5" style="6" bestFit="1" customWidth="1"/>
    <col min="7906" max="7906" width="9.69921875" style="6" bestFit="1" customWidth="1"/>
    <col min="7907" max="7907" width="12.69921875" style="6" bestFit="1" customWidth="1"/>
    <col min="7908" max="7908" width="0" style="6" hidden="1" customWidth="1"/>
    <col min="7909" max="7909" width="11.5" style="6" bestFit="1" customWidth="1"/>
    <col min="7910" max="7911" width="10.5" style="6" bestFit="1" customWidth="1"/>
    <col min="7912" max="7912" width="12.5" style="6" bestFit="1" customWidth="1"/>
    <col min="7913" max="7913" width="35.69921875" style="6" bestFit="1" customWidth="1"/>
    <col min="7914" max="7914" width="11.5" style="6" bestFit="1" customWidth="1"/>
    <col min="7915" max="7916" width="10.5" style="6" bestFit="1" customWidth="1"/>
    <col min="7917" max="7917" width="12.69921875" style="6" bestFit="1" customWidth="1"/>
    <col min="7918" max="7918" width="12.5" style="6" bestFit="1" customWidth="1"/>
    <col min="7919" max="7919" width="11.5" style="6" bestFit="1" customWidth="1"/>
    <col min="7920" max="7920" width="10.5" style="6" bestFit="1" customWidth="1"/>
    <col min="7921" max="7921" width="12.69921875" style="6" bestFit="1" customWidth="1"/>
    <col min="7922" max="7922" width="12.5" style="6" bestFit="1" customWidth="1"/>
    <col min="7923" max="7924" width="9.5" style="6" bestFit="1" customWidth="1"/>
    <col min="7925" max="7925" width="12.69921875" style="6" bestFit="1" customWidth="1"/>
    <col min="7926" max="7926" width="10.5" style="6" bestFit="1" customWidth="1"/>
    <col min="7927" max="7928" width="9.5" style="6" bestFit="1" customWidth="1"/>
    <col min="7929" max="7929" width="12.69921875" style="6" bestFit="1" customWidth="1"/>
    <col min="7930" max="7930" width="11.5" style="6" bestFit="1" customWidth="1"/>
    <col min="7931" max="7932" width="10.5" style="6" bestFit="1" customWidth="1"/>
    <col min="7933" max="7933" width="12.69921875" style="6" bestFit="1" customWidth="1"/>
    <col min="7934" max="7934" width="10.5" style="6" bestFit="1" customWidth="1"/>
    <col min="7935" max="7935" width="9.5" style="6" bestFit="1" customWidth="1"/>
    <col min="7936" max="7936" width="9.69921875" style="6" bestFit="1" customWidth="1"/>
    <col min="7937" max="7937" width="12.69921875" style="6" bestFit="1" customWidth="1"/>
    <col min="7938" max="7938" width="11.5" style="6" bestFit="1" customWidth="1"/>
    <col min="7939" max="7940" width="10.5" style="6" bestFit="1" customWidth="1"/>
    <col min="7941" max="7941" width="12.5" style="6" bestFit="1" customWidth="1"/>
    <col min="7942" max="7942" width="12.69921875" style="6" customWidth="1"/>
    <col min="7943" max="7944" width="9.296875" style="6"/>
    <col min="7945" max="7945" width="9.296875" style="6" customWidth="1"/>
    <col min="7946" max="8133" width="9.296875" style="6"/>
    <col min="8134" max="8134" width="32" style="6" customWidth="1"/>
    <col min="8135" max="8135" width="11.5" style="6" bestFit="1" customWidth="1"/>
    <col min="8136" max="8137" width="10.5" style="6" bestFit="1" customWidth="1"/>
    <col min="8138" max="8138" width="12.69921875" style="6" bestFit="1" customWidth="1"/>
    <col min="8139" max="8139" width="0" style="6" hidden="1" customWidth="1"/>
    <col min="8140" max="8140" width="11.5" style="6" bestFit="1" customWidth="1"/>
    <col min="8141" max="8142" width="10.5" style="6" bestFit="1" customWidth="1"/>
    <col min="8143" max="8143" width="12.5" style="6" bestFit="1" customWidth="1"/>
    <col min="8144" max="8144" width="0" style="6" hidden="1" customWidth="1"/>
    <col min="8145" max="8145" width="10.5" style="6" bestFit="1" customWidth="1"/>
    <col min="8146" max="8147" width="9.5" style="6" bestFit="1" customWidth="1"/>
    <col min="8148" max="8148" width="12.5" style="6" bestFit="1" customWidth="1"/>
    <col min="8149" max="8149" width="0" style="6" hidden="1" customWidth="1"/>
    <col min="8150" max="8150" width="10.5" style="6" bestFit="1" customWidth="1"/>
    <col min="8151" max="8152" width="9.5" style="6" bestFit="1" customWidth="1"/>
    <col min="8153" max="8153" width="12.5" style="6" bestFit="1" customWidth="1"/>
    <col min="8154" max="8154" width="0" style="6" hidden="1" customWidth="1"/>
    <col min="8155" max="8155" width="11.5" style="6" bestFit="1" customWidth="1"/>
    <col min="8156" max="8157" width="10.5" style="6" bestFit="1" customWidth="1"/>
    <col min="8158" max="8158" width="12.5" style="6" bestFit="1" customWidth="1"/>
    <col min="8159" max="8159" width="0" style="6" hidden="1" customWidth="1"/>
    <col min="8160" max="8160" width="10.5" style="6" bestFit="1" customWidth="1"/>
    <col min="8161" max="8161" width="9.5" style="6" bestFit="1" customWidth="1"/>
    <col min="8162" max="8162" width="9.69921875" style="6" bestFit="1" customWidth="1"/>
    <col min="8163" max="8163" width="12.69921875" style="6" bestFit="1" customWidth="1"/>
    <col min="8164" max="8164" width="0" style="6" hidden="1" customWidth="1"/>
    <col min="8165" max="8165" width="11.5" style="6" bestFit="1" customWidth="1"/>
    <col min="8166" max="8167" width="10.5" style="6" bestFit="1" customWidth="1"/>
    <col min="8168" max="8168" width="12.5" style="6" bestFit="1" customWidth="1"/>
    <col min="8169" max="8169" width="35.69921875" style="6" bestFit="1" customWidth="1"/>
    <col min="8170" max="8170" width="11.5" style="6" bestFit="1" customWidth="1"/>
    <col min="8171" max="8172" width="10.5" style="6" bestFit="1" customWidth="1"/>
    <col min="8173" max="8173" width="12.69921875" style="6" bestFit="1" customWidth="1"/>
    <col min="8174" max="8174" width="12.5" style="6" bestFit="1" customWidth="1"/>
    <col min="8175" max="8175" width="11.5" style="6" bestFit="1" customWidth="1"/>
    <col min="8176" max="8176" width="10.5" style="6" bestFit="1" customWidth="1"/>
    <col min="8177" max="8177" width="12.69921875" style="6" bestFit="1" customWidth="1"/>
    <col min="8178" max="8178" width="12.5" style="6" bestFit="1" customWidth="1"/>
    <col min="8179" max="8180" width="9.5" style="6" bestFit="1" customWidth="1"/>
    <col min="8181" max="8181" width="12.69921875" style="6" bestFit="1" customWidth="1"/>
    <col min="8182" max="8182" width="10.5" style="6" bestFit="1" customWidth="1"/>
    <col min="8183" max="8184" width="9.5" style="6" bestFit="1" customWidth="1"/>
    <col min="8185" max="8185" width="12.69921875" style="6" bestFit="1" customWidth="1"/>
    <col min="8186" max="8186" width="11.5" style="6" bestFit="1" customWidth="1"/>
    <col min="8187" max="8188" width="10.5" style="6" bestFit="1" customWidth="1"/>
    <col min="8189" max="8189" width="12.69921875" style="6" bestFit="1" customWidth="1"/>
    <col min="8190" max="8190" width="10.5" style="6" bestFit="1" customWidth="1"/>
    <col min="8191" max="8191" width="9.5" style="6" bestFit="1" customWidth="1"/>
    <col min="8192" max="8192" width="9.69921875" style="6" bestFit="1" customWidth="1"/>
    <col min="8193" max="8193" width="12.69921875" style="6" bestFit="1" customWidth="1"/>
    <col min="8194" max="8194" width="11.5" style="6" bestFit="1" customWidth="1"/>
    <col min="8195" max="8196" width="10.5" style="6" bestFit="1" customWidth="1"/>
    <col min="8197" max="8197" width="12.5" style="6" bestFit="1" customWidth="1"/>
    <col min="8198" max="8198" width="12.69921875" style="6" customWidth="1"/>
    <col min="8199" max="8200" width="9.296875" style="6"/>
    <col min="8201" max="8201" width="9.296875" style="6" customWidth="1"/>
    <col min="8202" max="8389" width="9.296875" style="6"/>
    <col min="8390" max="8390" width="32" style="6" customWidth="1"/>
    <col min="8391" max="8391" width="11.5" style="6" bestFit="1" customWidth="1"/>
    <col min="8392" max="8393" width="10.5" style="6" bestFit="1" customWidth="1"/>
    <col min="8394" max="8394" width="12.69921875" style="6" bestFit="1" customWidth="1"/>
    <col min="8395" max="8395" width="0" style="6" hidden="1" customWidth="1"/>
    <col min="8396" max="8396" width="11.5" style="6" bestFit="1" customWidth="1"/>
    <col min="8397" max="8398" width="10.5" style="6" bestFit="1" customWidth="1"/>
    <col min="8399" max="8399" width="12.5" style="6" bestFit="1" customWidth="1"/>
    <col min="8400" max="8400" width="0" style="6" hidden="1" customWidth="1"/>
    <col min="8401" max="8401" width="10.5" style="6" bestFit="1" customWidth="1"/>
    <col min="8402" max="8403" width="9.5" style="6" bestFit="1" customWidth="1"/>
    <col min="8404" max="8404" width="12.5" style="6" bestFit="1" customWidth="1"/>
    <col min="8405" max="8405" width="0" style="6" hidden="1" customWidth="1"/>
    <col min="8406" max="8406" width="10.5" style="6" bestFit="1" customWidth="1"/>
    <col min="8407" max="8408" width="9.5" style="6" bestFit="1" customWidth="1"/>
    <col min="8409" max="8409" width="12.5" style="6" bestFit="1" customWidth="1"/>
    <col min="8410" max="8410" width="0" style="6" hidden="1" customWidth="1"/>
    <col min="8411" max="8411" width="11.5" style="6" bestFit="1" customWidth="1"/>
    <col min="8412" max="8413" width="10.5" style="6" bestFit="1" customWidth="1"/>
    <col min="8414" max="8414" width="12.5" style="6" bestFit="1" customWidth="1"/>
    <col min="8415" max="8415" width="0" style="6" hidden="1" customWidth="1"/>
    <col min="8416" max="8416" width="10.5" style="6" bestFit="1" customWidth="1"/>
    <col min="8417" max="8417" width="9.5" style="6" bestFit="1" customWidth="1"/>
    <col min="8418" max="8418" width="9.69921875" style="6" bestFit="1" customWidth="1"/>
    <col min="8419" max="8419" width="12.69921875" style="6" bestFit="1" customWidth="1"/>
    <col min="8420" max="8420" width="0" style="6" hidden="1" customWidth="1"/>
    <col min="8421" max="8421" width="11.5" style="6" bestFit="1" customWidth="1"/>
    <col min="8422" max="8423" width="10.5" style="6" bestFit="1" customWidth="1"/>
    <col min="8424" max="8424" width="12.5" style="6" bestFit="1" customWidth="1"/>
    <col min="8425" max="8425" width="35.69921875" style="6" bestFit="1" customWidth="1"/>
    <col min="8426" max="8426" width="11.5" style="6" bestFit="1" customWidth="1"/>
    <col min="8427" max="8428" width="10.5" style="6" bestFit="1" customWidth="1"/>
    <col min="8429" max="8429" width="12.69921875" style="6" bestFit="1" customWidth="1"/>
    <col min="8430" max="8430" width="12.5" style="6" bestFit="1" customWidth="1"/>
    <col min="8431" max="8431" width="11.5" style="6" bestFit="1" customWidth="1"/>
    <col min="8432" max="8432" width="10.5" style="6" bestFit="1" customWidth="1"/>
    <col min="8433" max="8433" width="12.69921875" style="6" bestFit="1" customWidth="1"/>
    <col min="8434" max="8434" width="12.5" style="6" bestFit="1" customWidth="1"/>
    <col min="8435" max="8436" width="9.5" style="6" bestFit="1" customWidth="1"/>
    <col min="8437" max="8437" width="12.69921875" style="6" bestFit="1" customWidth="1"/>
    <col min="8438" max="8438" width="10.5" style="6" bestFit="1" customWidth="1"/>
    <col min="8439" max="8440" width="9.5" style="6" bestFit="1" customWidth="1"/>
    <col min="8441" max="8441" width="12.69921875" style="6" bestFit="1" customWidth="1"/>
    <col min="8442" max="8442" width="11.5" style="6" bestFit="1" customWidth="1"/>
    <col min="8443" max="8444" width="10.5" style="6" bestFit="1" customWidth="1"/>
    <col min="8445" max="8445" width="12.69921875" style="6" bestFit="1" customWidth="1"/>
    <col min="8446" max="8446" width="10.5" style="6" bestFit="1" customWidth="1"/>
    <col min="8447" max="8447" width="9.5" style="6" bestFit="1" customWidth="1"/>
    <col min="8448" max="8448" width="9.69921875" style="6" bestFit="1" customWidth="1"/>
    <col min="8449" max="8449" width="12.69921875" style="6" bestFit="1" customWidth="1"/>
    <col min="8450" max="8450" width="11.5" style="6" bestFit="1" customWidth="1"/>
    <col min="8451" max="8452" width="10.5" style="6" bestFit="1" customWidth="1"/>
    <col min="8453" max="8453" width="12.5" style="6" bestFit="1" customWidth="1"/>
    <col min="8454" max="8454" width="12.69921875" style="6" customWidth="1"/>
    <col min="8455" max="8456" width="9.296875" style="6"/>
    <col min="8457" max="8457" width="9.296875" style="6" customWidth="1"/>
    <col min="8458" max="8645" width="9.296875" style="6"/>
    <col min="8646" max="8646" width="32" style="6" customWidth="1"/>
    <col min="8647" max="8647" width="11.5" style="6" bestFit="1" customWidth="1"/>
    <col min="8648" max="8649" width="10.5" style="6" bestFit="1" customWidth="1"/>
    <col min="8650" max="8650" width="12.69921875" style="6" bestFit="1" customWidth="1"/>
    <col min="8651" max="8651" width="0" style="6" hidden="1" customWidth="1"/>
    <col min="8652" max="8652" width="11.5" style="6" bestFit="1" customWidth="1"/>
    <col min="8653" max="8654" width="10.5" style="6" bestFit="1" customWidth="1"/>
    <col min="8655" max="8655" width="12.5" style="6" bestFit="1" customWidth="1"/>
    <col min="8656" max="8656" width="0" style="6" hidden="1" customWidth="1"/>
    <col min="8657" max="8657" width="10.5" style="6" bestFit="1" customWidth="1"/>
    <col min="8658" max="8659" width="9.5" style="6" bestFit="1" customWidth="1"/>
    <col min="8660" max="8660" width="12.5" style="6" bestFit="1" customWidth="1"/>
    <col min="8661" max="8661" width="0" style="6" hidden="1" customWidth="1"/>
    <col min="8662" max="8662" width="10.5" style="6" bestFit="1" customWidth="1"/>
    <col min="8663" max="8664" width="9.5" style="6" bestFit="1" customWidth="1"/>
    <col min="8665" max="8665" width="12.5" style="6" bestFit="1" customWidth="1"/>
    <col min="8666" max="8666" width="0" style="6" hidden="1" customWidth="1"/>
    <col min="8667" max="8667" width="11.5" style="6" bestFit="1" customWidth="1"/>
    <col min="8668" max="8669" width="10.5" style="6" bestFit="1" customWidth="1"/>
    <col min="8670" max="8670" width="12.5" style="6" bestFit="1" customWidth="1"/>
    <col min="8671" max="8671" width="0" style="6" hidden="1" customWidth="1"/>
    <col min="8672" max="8672" width="10.5" style="6" bestFit="1" customWidth="1"/>
    <col min="8673" max="8673" width="9.5" style="6" bestFit="1" customWidth="1"/>
    <col min="8674" max="8674" width="9.69921875" style="6" bestFit="1" customWidth="1"/>
    <col min="8675" max="8675" width="12.69921875" style="6" bestFit="1" customWidth="1"/>
    <col min="8676" max="8676" width="0" style="6" hidden="1" customWidth="1"/>
    <col min="8677" max="8677" width="11.5" style="6" bestFit="1" customWidth="1"/>
    <col min="8678" max="8679" width="10.5" style="6" bestFit="1" customWidth="1"/>
    <col min="8680" max="8680" width="12.5" style="6" bestFit="1" customWidth="1"/>
    <col min="8681" max="8681" width="35.69921875" style="6" bestFit="1" customWidth="1"/>
    <col min="8682" max="8682" width="11.5" style="6" bestFit="1" customWidth="1"/>
    <col min="8683" max="8684" width="10.5" style="6" bestFit="1" customWidth="1"/>
    <col min="8685" max="8685" width="12.69921875" style="6" bestFit="1" customWidth="1"/>
    <col min="8686" max="8686" width="12.5" style="6" bestFit="1" customWidth="1"/>
    <col min="8687" max="8687" width="11.5" style="6" bestFit="1" customWidth="1"/>
    <col min="8688" max="8688" width="10.5" style="6" bestFit="1" customWidth="1"/>
    <col min="8689" max="8689" width="12.69921875" style="6" bestFit="1" customWidth="1"/>
    <col min="8690" max="8690" width="12.5" style="6" bestFit="1" customWidth="1"/>
    <col min="8691" max="8692" width="9.5" style="6" bestFit="1" customWidth="1"/>
    <col min="8693" max="8693" width="12.69921875" style="6" bestFit="1" customWidth="1"/>
    <col min="8694" max="8694" width="10.5" style="6" bestFit="1" customWidth="1"/>
    <col min="8695" max="8696" width="9.5" style="6" bestFit="1" customWidth="1"/>
    <col min="8697" max="8697" width="12.69921875" style="6" bestFit="1" customWidth="1"/>
    <col min="8698" max="8698" width="11.5" style="6" bestFit="1" customWidth="1"/>
    <col min="8699" max="8700" width="10.5" style="6" bestFit="1" customWidth="1"/>
    <col min="8701" max="8701" width="12.69921875" style="6" bestFit="1" customWidth="1"/>
    <col min="8702" max="8702" width="10.5" style="6" bestFit="1" customWidth="1"/>
    <col min="8703" max="8703" width="9.5" style="6" bestFit="1" customWidth="1"/>
    <col min="8704" max="8704" width="9.69921875" style="6" bestFit="1" customWidth="1"/>
    <col min="8705" max="8705" width="12.69921875" style="6" bestFit="1" customWidth="1"/>
    <col min="8706" max="8706" width="11.5" style="6" bestFit="1" customWidth="1"/>
    <col min="8707" max="8708" width="10.5" style="6" bestFit="1" customWidth="1"/>
    <col min="8709" max="8709" width="12.5" style="6" bestFit="1" customWidth="1"/>
    <col min="8710" max="8710" width="12.69921875" style="6" customWidth="1"/>
    <col min="8711" max="8712" width="9.296875" style="6"/>
    <col min="8713" max="8713" width="9.296875" style="6" customWidth="1"/>
    <col min="8714" max="8901" width="9.296875" style="6"/>
    <col min="8902" max="8902" width="32" style="6" customWidth="1"/>
    <col min="8903" max="8903" width="11.5" style="6" bestFit="1" customWidth="1"/>
    <col min="8904" max="8905" width="10.5" style="6" bestFit="1" customWidth="1"/>
    <col min="8906" max="8906" width="12.69921875" style="6" bestFit="1" customWidth="1"/>
    <col min="8907" max="8907" width="0" style="6" hidden="1" customWidth="1"/>
    <col min="8908" max="8908" width="11.5" style="6" bestFit="1" customWidth="1"/>
    <col min="8909" max="8910" width="10.5" style="6" bestFit="1" customWidth="1"/>
    <col min="8911" max="8911" width="12.5" style="6" bestFit="1" customWidth="1"/>
    <col min="8912" max="8912" width="0" style="6" hidden="1" customWidth="1"/>
    <col min="8913" max="8913" width="10.5" style="6" bestFit="1" customWidth="1"/>
    <col min="8914" max="8915" width="9.5" style="6" bestFit="1" customWidth="1"/>
    <col min="8916" max="8916" width="12.5" style="6" bestFit="1" customWidth="1"/>
    <col min="8917" max="8917" width="0" style="6" hidden="1" customWidth="1"/>
    <col min="8918" max="8918" width="10.5" style="6" bestFit="1" customWidth="1"/>
    <col min="8919" max="8920" width="9.5" style="6" bestFit="1" customWidth="1"/>
    <col min="8921" max="8921" width="12.5" style="6" bestFit="1" customWidth="1"/>
    <col min="8922" max="8922" width="0" style="6" hidden="1" customWidth="1"/>
    <col min="8923" max="8923" width="11.5" style="6" bestFit="1" customWidth="1"/>
    <col min="8924" max="8925" width="10.5" style="6" bestFit="1" customWidth="1"/>
    <col min="8926" max="8926" width="12.5" style="6" bestFit="1" customWidth="1"/>
    <col min="8927" max="8927" width="0" style="6" hidden="1" customWidth="1"/>
    <col min="8928" max="8928" width="10.5" style="6" bestFit="1" customWidth="1"/>
    <col min="8929" max="8929" width="9.5" style="6" bestFit="1" customWidth="1"/>
    <col min="8930" max="8930" width="9.69921875" style="6" bestFit="1" customWidth="1"/>
    <col min="8931" max="8931" width="12.69921875" style="6" bestFit="1" customWidth="1"/>
    <col min="8932" max="8932" width="0" style="6" hidden="1" customWidth="1"/>
    <col min="8933" max="8933" width="11.5" style="6" bestFit="1" customWidth="1"/>
    <col min="8934" max="8935" width="10.5" style="6" bestFit="1" customWidth="1"/>
    <col min="8936" max="8936" width="12.5" style="6" bestFit="1" customWidth="1"/>
    <col min="8937" max="8937" width="35.69921875" style="6" bestFit="1" customWidth="1"/>
    <col min="8938" max="8938" width="11.5" style="6" bestFit="1" customWidth="1"/>
    <col min="8939" max="8940" width="10.5" style="6" bestFit="1" customWidth="1"/>
    <col min="8941" max="8941" width="12.69921875" style="6" bestFit="1" customWidth="1"/>
    <col min="8942" max="8942" width="12.5" style="6" bestFit="1" customWidth="1"/>
    <col min="8943" max="8943" width="11.5" style="6" bestFit="1" customWidth="1"/>
    <col min="8944" max="8944" width="10.5" style="6" bestFit="1" customWidth="1"/>
    <col min="8945" max="8945" width="12.69921875" style="6" bestFit="1" customWidth="1"/>
    <col min="8946" max="8946" width="12.5" style="6" bestFit="1" customWidth="1"/>
    <col min="8947" max="8948" width="9.5" style="6" bestFit="1" customWidth="1"/>
    <col min="8949" max="8949" width="12.69921875" style="6" bestFit="1" customWidth="1"/>
    <col min="8950" max="8950" width="10.5" style="6" bestFit="1" customWidth="1"/>
    <col min="8951" max="8952" width="9.5" style="6" bestFit="1" customWidth="1"/>
    <col min="8953" max="8953" width="12.69921875" style="6" bestFit="1" customWidth="1"/>
    <col min="8954" max="8954" width="11.5" style="6" bestFit="1" customWidth="1"/>
    <col min="8955" max="8956" width="10.5" style="6" bestFit="1" customWidth="1"/>
    <col min="8957" max="8957" width="12.69921875" style="6" bestFit="1" customWidth="1"/>
    <col min="8958" max="8958" width="10.5" style="6" bestFit="1" customWidth="1"/>
    <col min="8959" max="8959" width="9.5" style="6" bestFit="1" customWidth="1"/>
    <col min="8960" max="8960" width="9.69921875" style="6" bestFit="1" customWidth="1"/>
    <col min="8961" max="8961" width="12.69921875" style="6" bestFit="1" customWidth="1"/>
    <col min="8962" max="8962" width="11.5" style="6" bestFit="1" customWidth="1"/>
    <col min="8963" max="8964" width="10.5" style="6" bestFit="1" customWidth="1"/>
    <col min="8965" max="8965" width="12.5" style="6" bestFit="1" customWidth="1"/>
    <col min="8966" max="8966" width="12.69921875" style="6" customWidth="1"/>
    <col min="8967" max="8968" width="9.296875" style="6"/>
    <col min="8969" max="8969" width="9.296875" style="6" customWidth="1"/>
    <col min="8970" max="9157" width="9.296875" style="6"/>
    <col min="9158" max="9158" width="32" style="6" customWidth="1"/>
    <col min="9159" max="9159" width="11.5" style="6" bestFit="1" customWidth="1"/>
    <col min="9160" max="9161" width="10.5" style="6" bestFit="1" customWidth="1"/>
    <col min="9162" max="9162" width="12.69921875" style="6" bestFit="1" customWidth="1"/>
    <col min="9163" max="9163" width="0" style="6" hidden="1" customWidth="1"/>
    <col min="9164" max="9164" width="11.5" style="6" bestFit="1" customWidth="1"/>
    <col min="9165" max="9166" width="10.5" style="6" bestFit="1" customWidth="1"/>
    <col min="9167" max="9167" width="12.5" style="6" bestFit="1" customWidth="1"/>
    <col min="9168" max="9168" width="0" style="6" hidden="1" customWidth="1"/>
    <col min="9169" max="9169" width="10.5" style="6" bestFit="1" customWidth="1"/>
    <col min="9170" max="9171" width="9.5" style="6" bestFit="1" customWidth="1"/>
    <col min="9172" max="9172" width="12.5" style="6" bestFit="1" customWidth="1"/>
    <col min="9173" max="9173" width="0" style="6" hidden="1" customWidth="1"/>
    <col min="9174" max="9174" width="10.5" style="6" bestFit="1" customWidth="1"/>
    <col min="9175" max="9176" width="9.5" style="6" bestFit="1" customWidth="1"/>
    <col min="9177" max="9177" width="12.5" style="6" bestFit="1" customWidth="1"/>
    <col min="9178" max="9178" width="0" style="6" hidden="1" customWidth="1"/>
    <col min="9179" max="9179" width="11.5" style="6" bestFit="1" customWidth="1"/>
    <col min="9180" max="9181" width="10.5" style="6" bestFit="1" customWidth="1"/>
    <col min="9182" max="9182" width="12.5" style="6" bestFit="1" customWidth="1"/>
    <col min="9183" max="9183" width="0" style="6" hidden="1" customWidth="1"/>
    <col min="9184" max="9184" width="10.5" style="6" bestFit="1" customWidth="1"/>
    <col min="9185" max="9185" width="9.5" style="6" bestFit="1" customWidth="1"/>
    <col min="9186" max="9186" width="9.69921875" style="6" bestFit="1" customWidth="1"/>
    <col min="9187" max="9187" width="12.69921875" style="6" bestFit="1" customWidth="1"/>
    <col min="9188" max="9188" width="0" style="6" hidden="1" customWidth="1"/>
    <col min="9189" max="9189" width="11.5" style="6" bestFit="1" customWidth="1"/>
    <col min="9190" max="9191" width="10.5" style="6" bestFit="1" customWidth="1"/>
    <col min="9192" max="9192" width="12.5" style="6" bestFit="1" customWidth="1"/>
    <col min="9193" max="9193" width="35.69921875" style="6" bestFit="1" customWidth="1"/>
    <col min="9194" max="9194" width="11.5" style="6" bestFit="1" customWidth="1"/>
    <col min="9195" max="9196" width="10.5" style="6" bestFit="1" customWidth="1"/>
    <col min="9197" max="9197" width="12.69921875" style="6" bestFit="1" customWidth="1"/>
    <col min="9198" max="9198" width="12.5" style="6" bestFit="1" customWidth="1"/>
    <col min="9199" max="9199" width="11.5" style="6" bestFit="1" customWidth="1"/>
    <col min="9200" max="9200" width="10.5" style="6" bestFit="1" customWidth="1"/>
    <col min="9201" max="9201" width="12.69921875" style="6" bestFit="1" customWidth="1"/>
    <col min="9202" max="9202" width="12.5" style="6" bestFit="1" customWidth="1"/>
    <col min="9203" max="9204" width="9.5" style="6" bestFit="1" customWidth="1"/>
    <col min="9205" max="9205" width="12.69921875" style="6" bestFit="1" customWidth="1"/>
    <col min="9206" max="9206" width="10.5" style="6" bestFit="1" customWidth="1"/>
    <col min="9207" max="9208" width="9.5" style="6" bestFit="1" customWidth="1"/>
    <col min="9209" max="9209" width="12.69921875" style="6" bestFit="1" customWidth="1"/>
    <col min="9210" max="9210" width="11.5" style="6" bestFit="1" customWidth="1"/>
    <col min="9211" max="9212" width="10.5" style="6" bestFit="1" customWidth="1"/>
    <col min="9213" max="9213" width="12.69921875" style="6" bestFit="1" customWidth="1"/>
    <col min="9214" max="9214" width="10.5" style="6" bestFit="1" customWidth="1"/>
    <col min="9215" max="9215" width="9.5" style="6" bestFit="1" customWidth="1"/>
    <col min="9216" max="9216" width="9.69921875" style="6" bestFit="1" customWidth="1"/>
    <col min="9217" max="9217" width="12.69921875" style="6" bestFit="1" customWidth="1"/>
    <col min="9218" max="9218" width="11.5" style="6" bestFit="1" customWidth="1"/>
    <col min="9219" max="9220" width="10.5" style="6" bestFit="1" customWidth="1"/>
    <col min="9221" max="9221" width="12.5" style="6" bestFit="1" customWidth="1"/>
    <col min="9222" max="9222" width="12.69921875" style="6" customWidth="1"/>
    <col min="9223" max="9224" width="9.296875" style="6"/>
    <col min="9225" max="9225" width="9.296875" style="6" customWidth="1"/>
    <col min="9226" max="9413" width="9.296875" style="6"/>
    <col min="9414" max="9414" width="32" style="6" customWidth="1"/>
    <col min="9415" max="9415" width="11.5" style="6" bestFit="1" customWidth="1"/>
    <col min="9416" max="9417" width="10.5" style="6" bestFit="1" customWidth="1"/>
    <col min="9418" max="9418" width="12.69921875" style="6" bestFit="1" customWidth="1"/>
    <col min="9419" max="9419" width="0" style="6" hidden="1" customWidth="1"/>
    <col min="9420" max="9420" width="11.5" style="6" bestFit="1" customWidth="1"/>
    <col min="9421" max="9422" width="10.5" style="6" bestFit="1" customWidth="1"/>
    <col min="9423" max="9423" width="12.5" style="6" bestFit="1" customWidth="1"/>
    <col min="9424" max="9424" width="0" style="6" hidden="1" customWidth="1"/>
    <col min="9425" max="9425" width="10.5" style="6" bestFit="1" customWidth="1"/>
    <col min="9426" max="9427" width="9.5" style="6" bestFit="1" customWidth="1"/>
    <col min="9428" max="9428" width="12.5" style="6" bestFit="1" customWidth="1"/>
    <col min="9429" max="9429" width="0" style="6" hidden="1" customWidth="1"/>
    <col min="9430" max="9430" width="10.5" style="6" bestFit="1" customWidth="1"/>
    <col min="9431" max="9432" width="9.5" style="6" bestFit="1" customWidth="1"/>
    <col min="9433" max="9433" width="12.5" style="6" bestFit="1" customWidth="1"/>
    <col min="9434" max="9434" width="0" style="6" hidden="1" customWidth="1"/>
    <col min="9435" max="9435" width="11.5" style="6" bestFit="1" customWidth="1"/>
    <col min="9436" max="9437" width="10.5" style="6" bestFit="1" customWidth="1"/>
    <col min="9438" max="9438" width="12.5" style="6" bestFit="1" customWidth="1"/>
    <col min="9439" max="9439" width="0" style="6" hidden="1" customWidth="1"/>
    <col min="9440" max="9440" width="10.5" style="6" bestFit="1" customWidth="1"/>
    <col min="9441" max="9441" width="9.5" style="6" bestFit="1" customWidth="1"/>
    <col min="9442" max="9442" width="9.69921875" style="6" bestFit="1" customWidth="1"/>
    <col min="9443" max="9443" width="12.69921875" style="6" bestFit="1" customWidth="1"/>
    <col min="9444" max="9444" width="0" style="6" hidden="1" customWidth="1"/>
    <col min="9445" max="9445" width="11.5" style="6" bestFit="1" customWidth="1"/>
    <col min="9446" max="9447" width="10.5" style="6" bestFit="1" customWidth="1"/>
    <col min="9448" max="9448" width="12.5" style="6" bestFit="1" customWidth="1"/>
    <col min="9449" max="9449" width="35.69921875" style="6" bestFit="1" customWidth="1"/>
    <col min="9450" max="9450" width="11.5" style="6" bestFit="1" customWidth="1"/>
    <col min="9451" max="9452" width="10.5" style="6" bestFit="1" customWidth="1"/>
    <col min="9453" max="9453" width="12.69921875" style="6" bestFit="1" customWidth="1"/>
    <col min="9454" max="9454" width="12.5" style="6" bestFit="1" customWidth="1"/>
    <col min="9455" max="9455" width="11.5" style="6" bestFit="1" customWidth="1"/>
    <col min="9456" max="9456" width="10.5" style="6" bestFit="1" customWidth="1"/>
    <col min="9457" max="9457" width="12.69921875" style="6" bestFit="1" customWidth="1"/>
    <col min="9458" max="9458" width="12.5" style="6" bestFit="1" customWidth="1"/>
    <col min="9459" max="9460" width="9.5" style="6" bestFit="1" customWidth="1"/>
    <col min="9461" max="9461" width="12.69921875" style="6" bestFit="1" customWidth="1"/>
    <col min="9462" max="9462" width="10.5" style="6" bestFit="1" customWidth="1"/>
    <col min="9463" max="9464" width="9.5" style="6" bestFit="1" customWidth="1"/>
    <col min="9465" max="9465" width="12.69921875" style="6" bestFit="1" customWidth="1"/>
    <col min="9466" max="9466" width="11.5" style="6" bestFit="1" customWidth="1"/>
    <col min="9467" max="9468" width="10.5" style="6" bestFit="1" customWidth="1"/>
    <col min="9469" max="9469" width="12.69921875" style="6" bestFit="1" customWidth="1"/>
    <col min="9470" max="9470" width="10.5" style="6" bestFit="1" customWidth="1"/>
    <col min="9471" max="9471" width="9.5" style="6" bestFit="1" customWidth="1"/>
    <col min="9472" max="9472" width="9.69921875" style="6" bestFit="1" customWidth="1"/>
    <col min="9473" max="9473" width="12.69921875" style="6" bestFit="1" customWidth="1"/>
    <col min="9474" max="9474" width="11.5" style="6" bestFit="1" customWidth="1"/>
    <col min="9475" max="9476" width="10.5" style="6" bestFit="1" customWidth="1"/>
    <col min="9477" max="9477" width="12.5" style="6" bestFit="1" customWidth="1"/>
    <col min="9478" max="9478" width="12.69921875" style="6" customWidth="1"/>
    <col min="9479" max="9480" width="9.296875" style="6"/>
    <col min="9481" max="9481" width="9.296875" style="6" customWidth="1"/>
    <col min="9482" max="9669" width="9.296875" style="6"/>
    <col min="9670" max="9670" width="32" style="6" customWidth="1"/>
    <col min="9671" max="9671" width="11.5" style="6" bestFit="1" customWidth="1"/>
    <col min="9672" max="9673" width="10.5" style="6" bestFit="1" customWidth="1"/>
    <col min="9674" max="9674" width="12.69921875" style="6" bestFit="1" customWidth="1"/>
    <col min="9675" max="9675" width="0" style="6" hidden="1" customWidth="1"/>
    <col min="9676" max="9676" width="11.5" style="6" bestFit="1" customWidth="1"/>
    <col min="9677" max="9678" width="10.5" style="6" bestFit="1" customWidth="1"/>
    <col min="9679" max="9679" width="12.5" style="6" bestFit="1" customWidth="1"/>
    <col min="9680" max="9680" width="0" style="6" hidden="1" customWidth="1"/>
    <col min="9681" max="9681" width="10.5" style="6" bestFit="1" customWidth="1"/>
    <col min="9682" max="9683" width="9.5" style="6" bestFit="1" customWidth="1"/>
    <col min="9684" max="9684" width="12.5" style="6" bestFit="1" customWidth="1"/>
    <col min="9685" max="9685" width="0" style="6" hidden="1" customWidth="1"/>
    <col min="9686" max="9686" width="10.5" style="6" bestFit="1" customWidth="1"/>
    <col min="9687" max="9688" width="9.5" style="6" bestFit="1" customWidth="1"/>
    <col min="9689" max="9689" width="12.5" style="6" bestFit="1" customWidth="1"/>
    <col min="9690" max="9690" width="0" style="6" hidden="1" customWidth="1"/>
    <col min="9691" max="9691" width="11.5" style="6" bestFit="1" customWidth="1"/>
    <col min="9692" max="9693" width="10.5" style="6" bestFit="1" customWidth="1"/>
    <col min="9694" max="9694" width="12.5" style="6" bestFit="1" customWidth="1"/>
    <col min="9695" max="9695" width="0" style="6" hidden="1" customWidth="1"/>
    <col min="9696" max="9696" width="10.5" style="6" bestFit="1" customWidth="1"/>
    <col min="9697" max="9697" width="9.5" style="6" bestFit="1" customWidth="1"/>
    <col min="9698" max="9698" width="9.69921875" style="6" bestFit="1" customWidth="1"/>
    <col min="9699" max="9699" width="12.69921875" style="6" bestFit="1" customWidth="1"/>
    <col min="9700" max="9700" width="0" style="6" hidden="1" customWidth="1"/>
    <col min="9701" max="9701" width="11.5" style="6" bestFit="1" customWidth="1"/>
    <col min="9702" max="9703" width="10.5" style="6" bestFit="1" customWidth="1"/>
    <col min="9704" max="9704" width="12.5" style="6" bestFit="1" customWidth="1"/>
    <col min="9705" max="9705" width="35.69921875" style="6" bestFit="1" customWidth="1"/>
    <col min="9706" max="9706" width="11.5" style="6" bestFit="1" customWidth="1"/>
    <col min="9707" max="9708" width="10.5" style="6" bestFit="1" customWidth="1"/>
    <col min="9709" max="9709" width="12.69921875" style="6" bestFit="1" customWidth="1"/>
    <col min="9710" max="9710" width="12.5" style="6" bestFit="1" customWidth="1"/>
    <col min="9711" max="9711" width="11.5" style="6" bestFit="1" customWidth="1"/>
    <col min="9712" max="9712" width="10.5" style="6" bestFit="1" customWidth="1"/>
    <col min="9713" max="9713" width="12.69921875" style="6" bestFit="1" customWidth="1"/>
    <col min="9714" max="9714" width="12.5" style="6" bestFit="1" customWidth="1"/>
    <col min="9715" max="9716" width="9.5" style="6" bestFit="1" customWidth="1"/>
    <col min="9717" max="9717" width="12.69921875" style="6" bestFit="1" customWidth="1"/>
    <col min="9718" max="9718" width="10.5" style="6" bestFit="1" customWidth="1"/>
    <col min="9719" max="9720" width="9.5" style="6" bestFit="1" customWidth="1"/>
    <col min="9721" max="9721" width="12.69921875" style="6" bestFit="1" customWidth="1"/>
    <col min="9722" max="9722" width="11.5" style="6" bestFit="1" customWidth="1"/>
    <col min="9723" max="9724" width="10.5" style="6" bestFit="1" customWidth="1"/>
    <col min="9725" max="9725" width="12.69921875" style="6" bestFit="1" customWidth="1"/>
    <col min="9726" max="9726" width="10.5" style="6" bestFit="1" customWidth="1"/>
    <col min="9727" max="9727" width="9.5" style="6" bestFit="1" customWidth="1"/>
    <col min="9728" max="9728" width="9.69921875" style="6" bestFit="1" customWidth="1"/>
    <col min="9729" max="9729" width="12.69921875" style="6" bestFit="1" customWidth="1"/>
    <col min="9730" max="9730" width="11.5" style="6" bestFit="1" customWidth="1"/>
    <col min="9731" max="9732" width="10.5" style="6" bestFit="1" customWidth="1"/>
    <col min="9733" max="9733" width="12.5" style="6" bestFit="1" customWidth="1"/>
    <col min="9734" max="9734" width="12.69921875" style="6" customWidth="1"/>
    <col min="9735" max="9736" width="9.296875" style="6"/>
    <col min="9737" max="9737" width="9.296875" style="6" customWidth="1"/>
    <col min="9738" max="9925" width="9.296875" style="6"/>
    <col min="9926" max="9926" width="32" style="6" customWidth="1"/>
    <col min="9927" max="9927" width="11.5" style="6" bestFit="1" customWidth="1"/>
    <col min="9928" max="9929" width="10.5" style="6" bestFit="1" customWidth="1"/>
    <col min="9930" max="9930" width="12.69921875" style="6" bestFit="1" customWidth="1"/>
    <col min="9931" max="9931" width="0" style="6" hidden="1" customWidth="1"/>
    <col min="9932" max="9932" width="11.5" style="6" bestFit="1" customWidth="1"/>
    <col min="9933" max="9934" width="10.5" style="6" bestFit="1" customWidth="1"/>
    <col min="9935" max="9935" width="12.5" style="6" bestFit="1" customWidth="1"/>
    <col min="9936" max="9936" width="0" style="6" hidden="1" customWidth="1"/>
    <col min="9937" max="9937" width="10.5" style="6" bestFit="1" customWidth="1"/>
    <col min="9938" max="9939" width="9.5" style="6" bestFit="1" customWidth="1"/>
    <col min="9940" max="9940" width="12.5" style="6" bestFit="1" customWidth="1"/>
    <col min="9941" max="9941" width="0" style="6" hidden="1" customWidth="1"/>
    <col min="9942" max="9942" width="10.5" style="6" bestFit="1" customWidth="1"/>
    <col min="9943" max="9944" width="9.5" style="6" bestFit="1" customWidth="1"/>
    <col min="9945" max="9945" width="12.5" style="6" bestFit="1" customWidth="1"/>
    <col min="9946" max="9946" width="0" style="6" hidden="1" customWidth="1"/>
    <col min="9947" max="9947" width="11.5" style="6" bestFit="1" customWidth="1"/>
    <col min="9948" max="9949" width="10.5" style="6" bestFit="1" customWidth="1"/>
    <col min="9950" max="9950" width="12.5" style="6" bestFit="1" customWidth="1"/>
    <col min="9951" max="9951" width="0" style="6" hidden="1" customWidth="1"/>
    <col min="9952" max="9952" width="10.5" style="6" bestFit="1" customWidth="1"/>
    <col min="9953" max="9953" width="9.5" style="6" bestFit="1" customWidth="1"/>
    <col min="9954" max="9954" width="9.69921875" style="6" bestFit="1" customWidth="1"/>
    <col min="9955" max="9955" width="12.69921875" style="6" bestFit="1" customWidth="1"/>
    <col min="9956" max="9956" width="0" style="6" hidden="1" customWidth="1"/>
    <col min="9957" max="9957" width="11.5" style="6" bestFit="1" customWidth="1"/>
    <col min="9958" max="9959" width="10.5" style="6" bestFit="1" customWidth="1"/>
    <col min="9960" max="9960" width="12.5" style="6" bestFit="1" customWidth="1"/>
    <col min="9961" max="9961" width="35.69921875" style="6" bestFit="1" customWidth="1"/>
    <col min="9962" max="9962" width="11.5" style="6" bestFit="1" customWidth="1"/>
    <col min="9963" max="9964" width="10.5" style="6" bestFit="1" customWidth="1"/>
    <col min="9965" max="9965" width="12.69921875" style="6" bestFit="1" customWidth="1"/>
    <col min="9966" max="9966" width="12.5" style="6" bestFit="1" customWidth="1"/>
    <col min="9967" max="9967" width="11.5" style="6" bestFit="1" customWidth="1"/>
    <col min="9968" max="9968" width="10.5" style="6" bestFit="1" customWidth="1"/>
    <col min="9969" max="9969" width="12.69921875" style="6" bestFit="1" customWidth="1"/>
    <col min="9970" max="9970" width="12.5" style="6" bestFit="1" customWidth="1"/>
    <col min="9971" max="9972" width="9.5" style="6" bestFit="1" customWidth="1"/>
    <col min="9973" max="9973" width="12.69921875" style="6" bestFit="1" customWidth="1"/>
    <col min="9974" max="9974" width="10.5" style="6" bestFit="1" customWidth="1"/>
    <col min="9975" max="9976" width="9.5" style="6" bestFit="1" customWidth="1"/>
    <col min="9977" max="9977" width="12.69921875" style="6" bestFit="1" customWidth="1"/>
    <col min="9978" max="9978" width="11.5" style="6" bestFit="1" customWidth="1"/>
    <col min="9979" max="9980" width="10.5" style="6" bestFit="1" customWidth="1"/>
    <col min="9981" max="9981" width="12.69921875" style="6" bestFit="1" customWidth="1"/>
    <col min="9982" max="9982" width="10.5" style="6" bestFit="1" customWidth="1"/>
    <col min="9983" max="9983" width="9.5" style="6" bestFit="1" customWidth="1"/>
    <col min="9984" max="9984" width="9.69921875" style="6" bestFit="1" customWidth="1"/>
    <col min="9985" max="9985" width="12.69921875" style="6" bestFit="1" customWidth="1"/>
    <col min="9986" max="9986" width="11.5" style="6" bestFit="1" customWidth="1"/>
    <col min="9987" max="9988" width="10.5" style="6" bestFit="1" customWidth="1"/>
    <col min="9989" max="9989" width="12.5" style="6" bestFit="1" customWidth="1"/>
    <col min="9990" max="9990" width="12.69921875" style="6" customWidth="1"/>
    <col min="9991" max="9992" width="9.296875" style="6"/>
    <col min="9993" max="9993" width="9.296875" style="6" customWidth="1"/>
    <col min="9994" max="10181" width="9.296875" style="6"/>
    <col min="10182" max="10182" width="32" style="6" customWidth="1"/>
    <col min="10183" max="10183" width="11.5" style="6" bestFit="1" customWidth="1"/>
    <col min="10184" max="10185" width="10.5" style="6" bestFit="1" customWidth="1"/>
    <col min="10186" max="10186" width="12.69921875" style="6" bestFit="1" customWidth="1"/>
    <col min="10187" max="10187" width="0" style="6" hidden="1" customWidth="1"/>
    <col min="10188" max="10188" width="11.5" style="6" bestFit="1" customWidth="1"/>
    <col min="10189" max="10190" width="10.5" style="6" bestFit="1" customWidth="1"/>
    <col min="10191" max="10191" width="12.5" style="6" bestFit="1" customWidth="1"/>
    <col min="10192" max="10192" width="0" style="6" hidden="1" customWidth="1"/>
    <col min="10193" max="10193" width="10.5" style="6" bestFit="1" customWidth="1"/>
    <col min="10194" max="10195" width="9.5" style="6" bestFit="1" customWidth="1"/>
    <col min="10196" max="10196" width="12.5" style="6" bestFit="1" customWidth="1"/>
    <col min="10197" max="10197" width="0" style="6" hidden="1" customWidth="1"/>
    <col min="10198" max="10198" width="10.5" style="6" bestFit="1" customWidth="1"/>
    <col min="10199" max="10200" width="9.5" style="6" bestFit="1" customWidth="1"/>
    <col min="10201" max="10201" width="12.5" style="6" bestFit="1" customWidth="1"/>
    <col min="10202" max="10202" width="0" style="6" hidden="1" customWidth="1"/>
    <col min="10203" max="10203" width="11.5" style="6" bestFit="1" customWidth="1"/>
    <col min="10204" max="10205" width="10.5" style="6" bestFit="1" customWidth="1"/>
    <col min="10206" max="10206" width="12.5" style="6" bestFit="1" customWidth="1"/>
    <col min="10207" max="10207" width="0" style="6" hidden="1" customWidth="1"/>
    <col min="10208" max="10208" width="10.5" style="6" bestFit="1" customWidth="1"/>
    <col min="10209" max="10209" width="9.5" style="6" bestFit="1" customWidth="1"/>
    <col min="10210" max="10210" width="9.69921875" style="6" bestFit="1" customWidth="1"/>
    <col min="10211" max="10211" width="12.69921875" style="6" bestFit="1" customWidth="1"/>
    <col min="10212" max="10212" width="0" style="6" hidden="1" customWidth="1"/>
    <col min="10213" max="10213" width="11.5" style="6" bestFit="1" customWidth="1"/>
    <col min="10214" max="10215" width="10.5" style="6" bestFit="1" customWidth="1"/>
    <col min="10216" max="10216" width="12.5" style="6" bestFit="1" customWidth="1"/>
    <col min="10217" max="10217" width="35.69921875" style="6" bestFit="1" customWidth="1"/>
    <col min="10218" max="10218" width="11.5" style="6" bestFit="1" customWidth="1"/>
    <col min="10219" max="10220" width="10.5" style="6" bestFit="1" customWidth="1"/>
    <col min="10221" max="10221" width="12.69921875" style="6" bestFit="1" customWidth="1"/>
    <col min="10222" max="10222" width="12.5" style="6" bestFit="1" customWidth="1"/>
    <col min="10223" max="10223" width="11.5" style="6" bestFit="1" customWidth="1"/>
    <col min="10224" max="10224" width="10.5" style="6" bestFit="1" customWidth="1"/>
    <col min="10225" max="10225" width="12.69921875" style="6" bestFit="1" customWidth="1"/>
    <col min="10226" max="10226" width="12.5" style="6" bestFit="1" customWidth="1"/>
    <col min="10227" max="10228" width="9.5" style="6" bestFit="1" customWidth="1"/>
    <col min="10229" max="10229" width="12.69921875" style="6" bestFit="1" customWidth="1"/>
    <col min="10230" max="10230" width="10.5" style="6" bestFit="1" customWidth="1"/>
    <col min="10231" max="10232" width="9.5" style="6" bestFit="1" customWidth="1"/>
    <col min="10233" max="10233" width="12.69921875" style="6" bestFit="1" customWidth="1"/>
    <col min="10234" max="10234" width="11.5" style="6" bestFit="1" customWidth="1"/>
    <col min="10235" max="10236" width="10.5" style="6" bestFit="1" customWidth="1"/>
    <col min="10237" max="10237" width="12.69921875" style="6" bestFit="1" customWidth="1"/>
    <col min="10238" max="10238" width="10.5" style="6" bestFit="1" customWidth="1"/>
    <col min="10239" max="10239" width="9.5" style="6" bestFit="1" customWidth="1"/>
    <col min="10240" max="10240" width="9.69921875" style="6" bestFit="1" customWidth="1"/>
    <col min="10241" max="10241" width="12.69921875" style="6" bestFit="1" customWidth="1"/>
    <col min="10242" max="10242" width="11.5" style="6" bestFit="1" customWidth="1"/>
    <col min="10243" max="10244" width="10.5" style="6" bestFit="1" customWidth="1"/>
    <col min="10245" max="10245" width="12.5" style="6" bestFit="1" customWidth="1"/>
    <col min="10246" max="10246" width="12.69921875" style="6" customWidth="1"/>
    <col min="10247" max="10248" width="9.296875" style="6"/>
    <col min="10249" max="10249" width="9.296875" style="6" customWidth="1"/>
    <col min="10250" max="10437" width="9.296875" style="6"/>
    <col min="10438" max="10438" width="32" style="6" customWidth="1"/>
    <col min="10439" max="10439" width="11.5" style="6" bestFit="1" customWidth="1"/>
    <col min="10440" max="10441" width="10.5" style="6" bestFit="1" customWidth="1"/>
    <col min="10442" max="10442" width="12.69921875" style="6" bestFit="1" customWidth="1"/>
    <col min="10443" max="10443" width="0" style="6" hidden="1" customWidth="1"/>
    <col min="10444" max="10444" width="11.5" style="6" bestFit="1" customWidth="1"/>
    <col min="10445" max="10446" width="10.5" style="6" bestFit="1" customWidth="1"/>
    <col min="10447" max="10447" width="12.5" style="6" bestFit="1" customWidth="1"/>
    <col min="10448" max="10448" width="0" style="6" hidden="1" customWidth="1"/>
    <col min="10449" max="10449" width="10.5" style="6" bestFit="1" customWidth="1"/>
    <col min="10450" max="10451" width="9.5" style="6" bestFit="1" customWidth="1"/>
    <col min="10452" max="10452" width="12.5" style="6" bestFit="1" customWidth="1"/>
    <col min="10453" max="10453" width="0" style="6" hidden="1" customWidth="1"/>
    <col min="10454" max="10454" width="10.5" style="6" bestFit="1" customWidth="1"/>
    <col min="10455" max="10456" width="9.5" style="6" bestFit="1" customWidth="1"/>
    <col min="10457" max="10457" width="12.5" style="6" bestFit="1" customWidth="1"/>
    <col min="10458" max="10458" width="0" style="6" hidden="1" customWidth="1"/>
    <col min="10459" max="10459" width="11.5" style="6" bestFit="1" customWidth="1"/>
    <col min="10460" max="10461" width="10.5" style="6" bestFit="1" customWidth="1"/>
    <col min="10462" max="10462" width="12.5" style="6" bestFit="1" customWidth="1"/>
    <col min="10463" max="10463" width="0" style="6" hidden="1" customWidth="1"/>
    <col min="10464" max="10464" width="10.5" style="6" bestFit="1" customWidth="1"/>
    <col min="10465" max="10465" width="9.5" style="6" bestFit="1" customWidth="1"/>
    <col min="10466" max="10466" width="9.69921875" style="6" bestFit="1" customWidth="1"/>
    <col min="10467" max="10467" width="12.69921875" style="6" bestFit="1" customWidth="1"/>
    <col min="10468" max="10468" width="0" style="6" hidden="1" customWidth="1"/>
    <col min="10469" max="10469" width="11.5" style="6" bestFit="1" customWidth="1"/>
    <col min="10470" max="10471" width="10.5" style="6" bestFit="1" customWidth="1"/>
    <col min="10472" max="10472" width="12.5" style="6" bestFit="1" customWidth="1"/>
    <col min="10473" max="10473" width="35.69921875" style="6" bestFit="1" customWidth="1"/>
    <col min="10474" max="10474" width="11.5" style="6" bestFit="1" customWidth="1"/>
    <col min="10475" max="10476" width="10.5" style="6" bestFit="1" customWidth="1"/>
    <col min="10477" max="10477" width="12.69921875" style="6" bestFit="1" customWidth="1"/>
    <col min="10478" max="10478" width="12.5" style="6" bestFit="1" customWidth="1"/>
    <col min="10479" max="10479" width="11.5" style="6" bestFit="1" customWidth="1"/>
    <col min="10480" max="10480" width="10.5" style="6" bestFit="1" customWidth="1"/>
    <col min="10481" max="10481" width="12.69921875" style="6" bestFit="1" customWidth="1"/>
    <col min="10482" max="10482" width="12.5" style="6" bestFit="1" customWidth="1"/>
    <col min="10483" max="10484" width="9.5" style="6" bestFit="1" customWidth="1"/>
    <col min="10485" max="10485" width="12.69921875" style="6" bestFit="1" customWidth="1"/>
    <col min="10486" max="10486" width="10.5" style="6" bestFit="1" customWidth="1"/>
    <col min="10487" max="10488" width="9.5" style="6" bestFit="1" customWidth="1"/>
    <col min="10489" max="10489" width="12.69921875" style="6" bestFit="1" customWidth="1"/>
    <col min="10490" max="10490" width="11.5" style="6" bestFit="1" customWidth="1"/>
    <col min="10491" max="10492" width="10.5" style="6" bestFit="1" customWidth="1"/>
    <col min="10493" max="10493" width="12.69921875" style="6" bestFit="1" customWidth="1"/>
    <col min="10494" max="10494" width="10.5" style="6" bestFit="1" customWidth="1"/>
    <col min="10495" max="10495" width="9.5" style="6" bestFit="1" customWidth="1"/>
    <col min="10496" max="10496" width="9.69921875" style="6" bestFit="1" customWidth="1"/>
    <col min="10497" max="10497" width="12.69921875" style="6" bestFit="1" customWidth="1"/>
    <col min="10498" max="10498" width="11.5" style="6" bestFit="1" customWidth="1"/>
    <col min="10499" max="10500" width="10.5" style="6" bestFit="1" customWidth="1"/>
    <col min="10501" max="10501" width="12.5" style="6" bestFit="1" customWidth="1"/>
    <col min="10502" max="10502" width="12.69921875" style="6" customWidth="1"/>
    <col min="10503" max="10504" width="9.296875" style="6"/>
    <col min="10505" max="10505" width="9.296875" style="6" customWidth="1"/>
    <col min="10506" max="10693" width="9.296875" style="6"/>
    <col min="10694" max="10694" width="32" style="6" customWidth="1"/>
    <col min="10695" max="10695" width="11.5" style="6" bestFit="1" customWidth="1"/>
    <col min="10696" max="10697" width="10.5" style="6" bestFit="1" customWidth="1"/>
    <col min="10698" max="10698" width="12.69921875" style="6" bestFit="1" customWidth="1"/>
    <col min="10699" max="10699" width="0" style="6" hidden="1" customWidth="1"/>
    <col min="10700" max="10700" width="11.5" style="6" bestFit="1" customWidth="1"/>
    <col min="10701" max="10702" width="10.5" style="6" bestFit="1" customWidth="1"/>
    <col min="10703" max="10703" width="12.5" style="6" bestFit="1" customWidth="1"/>
    <col min="10704" max="10704" width="0" style="6" hidden="1" customWidth="1"/>
    <col min="10705" max="10705" width="10.5" style="6" bestFit="1" customWidth="1"/>
    <col min="10706" max="10707" width="9.5" style="6" bestFit="1" customWidth="1"/>
    <col min="10708" max="10708" width="12.5" style="6" bestFit="1" customWidth="1"/>
    <col min="10709" max="10709" width="0" style="6" hidden="1" customWidth="1"/>
    <col min="10710" max="10710" width="10.5" style="6" bestFit="1" customWidth="1"/>
    <col min="10711" max="10712" width="9.5" style="6" bestFit="1" customWidth="1"/>
    <col min="10713" max="10713" width="12.5" style="6" bestFit="1" customWidth="1"/>
    <col min="10714" max="10714" width="0" style="6" hidden="1" customWidth="1"/>
    <col min="10715" max="10715" width="11.5" style="6" bestFit="1" customWidth="1"/>
    <col min="10716" max="10717" width="10.5" style="6" bestFit="1" customWidth="1"/>
    <col min="10718" max="10718" width="12.5" style="6" bestFit="1" customWidth="1"/>
    <col min="10719" max="10719" width="0" style="6" hidden="1" customWidth="1"/>
    <col min="10720" max="10720" width="10.5" style="6" bestFit="1" customWidth="1"/>
    <col min="10721" max="10721" width="9.5" style="6" bestFit="1" customWidth="1"/>
    <col min="10722" max="10722" width="9.69921875" style="6" bestFit="1" customWidth="1"/>
    <col min="10723" max="10723" width="12.69921875" style="6" bestFit="1" customWidth="1"/>
    <col min="10724" max="10724" width="0" style="6" hidden="1" customWidth="1"/>
    <col min="10725" max="10725" width="11.5" style="6" bestFit="1" customWidth="1"/>
    <col min="10726" max="10727" width="10.5" style="6" bestFit="1" customWidth="1"/>
    <col min="10728" max="10728" width="12.5" style="6" bestFit="1" customWidth="1"/>
    <col min="10729" max="10729" width="35.69921875" style="6" bestFit="1" customWidth="1"/>
    <col min="10730" max="10730" width="11.5" style="6" bestFit="1" customWidth="1"/>
    <col min="10731" max="10732" width="10.5" style="6" bestFit="1" customWidth="1"/>
    <col min="10733" max="10733" width="12.69921875" style="6" bestFit="1" customWidth="1"/>
    <col min="10734" max="10734" width="12.5" style="6" bestFit="1" customWidth="1"/>
    <col min="10735" max="10735" width="11.5" style="6" bestFit="1" customWidth="1"/>
    <col min="10736" max="10736" width="10.5" style="6" bestFit="1" customWidth="1"/>
    <col min="10737" max="10737" width="12.69921875" style="6" bestFit="1" customWidth="1"/>
    <col min="10738" max="10738" width="12.5" style="6" bestFit="1" customWidth="1"/>
    <col min="10739" max="10740" width="9.5" style="6" bestFit="1" customWidth="1"/>
    <col min="10741" max="10741" width="12.69921875" style="6" bestFit="1" customWidth="1"/>
    <col min="10742" max="10742" width="10.5" style="6" bestFit="1" customWidth="1"/>
    <col min="10743" max="10744" width="9.5" style="6" bestFit="1" customWidth="1"/>
    <col min="10745" max="10745" width="12.69921875" style="6" bestFit="1" customWidth="1"/>
    <col min="10746" max="10746" width="11.5" style="6" bestFit="1" customWidth="1"/>
    <col min="10747" max="10748" width="10.5" style="6" bestFit="1" customWidth="1"/>
    <col min="10749" max="10749" width="12.69921875" style="6" bestFit="1" customWidth="1"/>
    <col min="10750" max="10750" width="10.5" style="6" bestFit="1" customWidth="1"/>
    <col min="10751" max="10751" width="9.5" style="6" bestFit="1" customWidth="1"/>
    <col min="10752" max="10752" width="9.69921875" style="6" bestFit="1" customWidth="1"/>
    <col min="10753" max="10753" width="12.69921875" style="6" bestFit="1" customWidth="1"/>
    <col min="10754" max="10754" width="11.5" style="6" bestFit="1" customWidth="1"/>
    <col min="10755" max="10756" width="10.5" style="6" bestFit="1" customWidth="1"/>
    <col min="10757" max="10757" width="12.5" style="6" bestFit="1" customWidth="1"/>
    <col min="10758" max="10758" width="12.69921875" style="6" customWidth="1"/>
    <col min="10759" max="10760" width="9.296875" style="6"/>
    <col min="10761" max="10761" width="9.296875" style="6" customWidth="1"/>
    <col min="10762" max="10949" width="9.296875" style="6"/>
    <col min="10950" max="10950" width="32" style="6" customWidth="1"/>
    <col min="10951" max="10951" width="11.5" style="6" bestFit="1" customWidth="1"/>
    <col min="10952" max="10953" width="10.5" style="6" bestFit="1" customWidth="1"/>
    <col min="10954" max="10954" width="12.69921875" style="6" bestFit="1" customWidth="1"/>
    <col min="10955" max="10955" width="0" style="6" hidden="1" customWidth="1"/>
    <col min="10956" max="10956" width="11.5" style="6" bestFit="1" customWidth="1"/>
    <col min="10957" max="10958" width="10.5" style="6" bestFit="1" customWidth="1"/>
    <col min="10959" max="10959" width="12.5" style="6" bestFit="1" customWidth="1"/>
    <col min="10960" max="10960" width="0" style="6" hidden="1" customWidth="1"/>
    <col min="10961" max="10961" width="10.5" style="6" bestFit="1" customWidth="1"/>
    <col min="10962" max="10963" width="9.5" style="6" bestFit="1" customWidth="1"/>
    <col min="10964" max="10964" width="12.5" style="6" bestFit="1" customWidth="1"/>
    <col min="10965" max="10965" width="0" style="6" hidden="1" customWidth="1"/>
    <col min="10966" max="10966" width="10.5" style="6" bestFit="1" customWidth="1"/>
    <col min="10967" max="10968" width="9.5" style="6" bestFit="1" customWidth="1"/>
    <col min="10969" max="10969" width="12.5" style="6" bestFit="1" customWidth="1"/>
    <col min="10970" max="10970" width="0" style="6" hidden="1" customWidth="1"/>
    <col min="10971" max="10971" width="11.5" style="6" bestFit="1" customWidth="1"/>
    <col min="10972" max="10973" width="10.5" style="6" bestFit="1" customWidth="1"/>
    <col min="10974" max="10974" width="12.5" style="6" bestFit="1" customWidth="1"/>
    <col min="10975" max="10975" width="0" style="6" hidden="1" customWidth="1"/>
    <col min="10976" max="10976" width="10.5" style="6" bestFit="1" customWidth="1"/>
    <col min="10977" max="10977" width="9.5" style="6" bestFit="1" customWidth="1"/>
    <col min="10978" max="10978" width="9.69921875" style="6" bestFit="1" customWidth="1"/>
    <col min="10979" max="10979" width="12.69921875" style="6" bestFit="1" customWidth="1"/>
    <col min="10980" max="10980" width="0" style="6" hidden="1" customWidth="1"/>
    <col min="10981" max="10981" width="11.5" style="6" bestFit="1" customWidth="1"/>
    <col min="10982" max="10983" width="10.5" style="6" bestFit="1" customWidth="1"/>
    <col min="10984" max="10984" width="12.5" style="6" bestFit="1" customWidth="1"/>
    <col min="10985" max="10985" width="35.69921875" style="6" bestFit="1" customWidth="1"/>
    <col min="10986" max="10986" width="11.5" style="6" bestFit="1" customWidth="1"/>
    <col min="10987" max="10988" width="10.5" style="6" bestFit="1" customWidth="1"/>
    <col min="10989" max="10989" width="12.69921875" style="6" bestFit="1" customWidth="1"/>
    <col min="10990" max="10990" width="12.5" style="6" bestFit="1" customWidth="1"/>
    <col min="10991" max="10991" width="11.5" style="6" bestFit="1" customWidth="1"/>
    <col min="10992" max="10992" width="10.5" style="6" bestFit="1" customWidth="1"/>
    <col min="10993" max="10993" width="12.69921875" style="6" bestFit="1" customWidth="1"/>
    <col min="10994" max="10994" width="12.5" style="6" bestFit="1" customWidth="1"/>
    <col min="10995" max="10996" width="9.5" style="6" bestFit="1" customWidth="1"/>
    <col min="10997" max="10997" width="12.69921875" style="6" bestFit="1" customWidth="1"/>
    <col min="10998" max="10998" width="10.5" style="6" bestFit="1" customWidth="1"/>
    <col min="10999" max="11000" width="9.5" style="6" bestFit="1" customWidth="1"/>
    <col min="11001" max="11001" width="12.69921875" style="6" bestFit="1" customWidth="1"/>
    <col min="11002" max="11002" width="11.5" style="6" bestFit="1" customWidth="1"/>
    <col min="11003" max="11004" width="10.5" style="6" bestFit="1" customWidth="1"/>
    <col min="11005" max="11005" width="12.69921875" style="6" bestFit="1" customWidth="1"/>
    <col min="11006" max="11006" width="10.5" style="6" bestFit="1" customWidth="1"/>
    <col min="11007" max="11007" width="9.5" style="6" bestFit="1" customWidth="1"/>
    <col min="11008" max="11008" width="9.69921875" style="6" bestFit="1" customWidth="1"/>
    <col min="11009" max="11009" width="12.69921875" style="6" bestFit="1" customWidth="1"/>
    <col min="11010" max="11010" width="11.5" style="6" bestFit="1" customWidth="1"/>
    <col min="11011" max="11012" width="10.5" style="6" bestFit="1" customWidth="1"/>
    <col min="11013" max="11013" width="12.5" style="6" bestFit="1" customWidth="1"/>
    <col min="11014" max="11014" width="12.69921875" style="6" customWidth="1"/>
    <col min="11015" max="11016" width="9.296875" style="6"/>
    <col min="11017" max="11017" width="9.296875" style="6" customWidth="1"/>
    <col min="11018" max="11205" width="9.296875" style="6"/>
    <col min="11206" max="11206" width="32" style="6" customWidth="1"/>
    <col min="11207" max="11207" width="11.5" style="6" bestFit="1" customWidth="1"/>
    <col min="11208" max="11209" width="10.5" style="6" bestFit="1" customWidth="1"/>
    <col min="11210" max="11210" width="12.69921875" style="6" bestFit="1" customWidth="1"/>
    <col min="11211" max="11211" width="0" style="6" hidden="1" customWidth="1"/>
    <col min="11212" max="11212" width="11.5" style="6" bestFit="1" customWidth="1"/>
    <col min="11213" max="11214" width="10.5" style="6" bestFit="1" customWidth="1"/>
    <col min="11215" max="11215" width="12.5" style="6" bestFit="1" customWidth="1"/>
    <col min="11216" max="11216" width="0" style="6" hidden="1" customWidth="1"/>
    <col min="11217" max="11217" width="10.5" style="6" bestFit="1" customWidth="1"/>
    <col min="11218" max="11219" width="9.5" style="6" bestFit="1" customWidth="1"/>
    <col min="11220" max="11220" width="12.5" style="6" bestFit="1" customWidth="1"/>
    <col min="11221" max="11221" width="0" style="6" hidden="1" customWidth="1"/>
    <col min="11222" max="11222" width="10.5" style="6" bestFit="1" customWidth="1"/>
    <col min="11223" max="11224" width="9.5" style="6" bestFit="1" customWidth="1"/>
    <col min="11225" max="11225" width="12.5" style="6" bestFit="1" customWidth="1"/>
    <col min="11226" max="11226" width="0" style="6" hidden="1" customWidth="1"/>
    <col min="11227" max="11227" width="11.5" style="6" bestFit="1" customWidth="1"/>
    <col min="11228" max="11229" width="10.5" style="6" bestFit="1" customWidth="1"/>
    <col min="11230" max="11230" width="12.5" style="6" bestFit="1" customWidth="1"/>
    <col min="11231" max="11231" width="0" style="6" hidden="1" customWidth="1"/>
    <col min="11232" max="11232" width="10.5" style="6" bestFit="1" customWidth="1"/>
    <col min="11233" max="11233" width="9.5" style="6" bestFit="1" customWidth="1"/>
    <col min="11234" max="11234" width="9.69921875" style="6" bestFit="1" customWidth="1"/>
    <col min="11235" max="11235" width="12.69921875" style="6" bestFit="1" customWidth="1"/>
    <col min="11236" max="11236" width="0" style="6" hidden="1" customWidth="1"/>
    <col min="11237" max="11237" width="11.5" style="6" bestFit="1" customWidth="1"/>
    <col min="11238" max="11239" width="10.5" style="6" bestFit="1" customWidth="1"/>
    <col min="11240" max="11240" width="12.5" style="6" bestFit="1" customWidth="1"/>
    <col min="11241" max="11241" width="35.69921875" style="6" bestFit="1" customWidth="1"/>
    <col min="11242" max="11242" width="11.5" style="6" bestFit="1" customWidth="1"/>
    <col min="11243" max="11244" width="10.5" style="6" bestFit="1" customWidth="1"/>
    <col min="11245" max="11245" width="12.69921875" style="6" bestFit="1" customWidth="1"/>
    <col min="11246" max="11246" width="12.5" style="6" bestFit="1" customWidth="1"/>
    <col min="11247" max="11247" width="11.5" style="6" bestFit="1" customWidth="1"/>
    <col min="11248" max="11248" width="10.5" style="6" bestFit="1" customWidth="1"/>
    <col min="11249" max="11249" width="12.69921875" style="6" bestFit="1" customWidth="1"/>
    <col min="11250" max="11250" width="12.5" style="6" bestFit="1" customWidth="1"/>
    <col min="11251" max="11252" width="9.5" style="6" bestFit="1" customWidth="1"/>
    <col min="11253" max="11253" width="12.69921875" style="6" bestFit="1" customWidth="1"/>
    <col min="11254" max="11254" width="10.5" style="6" bestFit="1" customWidth="1"/>
    <col min="11255" max="11256" width="9.5" style="6" bestFit="1" customWidth="1"/>
    <col min="11257" max="11257" width="12.69921875" style="6" bestFit="1" customWidth="1"/>
    <col min="11258" max="11258" width="11.5" style="6" bestFit="1" customWidth="1"/>
    <col min="11259" max="11260" width="10.5" style="6" bestFit="1" customWidth="1"/>
    <col min="11261" max="11261" width="12.69921875" style="6" bestFit="1" customWidth="1"/>
    <col min="11262" max="11262" width="10.5" style="6" bestFit="1" customWidth="1"/>
    <col min="11263" max="11263" width="9.5" style="6" bestFit="1" customWidth="1"/>
    <col min="11264" max="11264" width="9.69921875" style="6" bestFit="1" customWidth="1"/>
    <col min="11265" max="11265" width="12.69921875" style="6" bestFit="1" customWidth="1"/>
    <col min="11266" max="11266" width="11.5" style="6" bestFit="1" customWidth="1"/>
    <col min="11267" max="11268" width="10.5" style="6" bestFit="1" customWidth="1"/>
    <col min="11269" max="11269" width="12.5" style="6" bestFit="1" customWidth="1"/>
    <col min="11270" max="11270" width="12.69921875" style="6" customWidth="1"/>
    <col min="11271" max="11272" width="9.296875" style="6"/>
    <col min="11273" max="11273" width="9.296875" style="6" customWidth="1"/>
    <col min="11274" max="11461" width="9.296875" style="6"/>
    <col min="11462" max="11462" width="32" style="6" customWidth="1"/>
    <col min="11463" max="11463" width="11.5" style="6" bestFit="1" customWidth="1"/>
    <col min="11464" max="11465" width="10.5" style="6" bestFit="1" customWidth="1"/>
    <col min="11466" max="11466" width="12.69921875" style="6" bestFit="1" customWidth="1"/>
    <col min="11467" max="11467" width="0" style="6" hidden="1" customWidth="1"/>
    <col min="11468" max="11468" width="11.5" style="6" bestFit="1" customWidth="1"/>
    <col min="11469" max="11470" width="10.5" style="6" bestFit="1" customWidth="1"/>
    <col min="11471" max="11471" width="12.5" style="6" bestFit="1" customWidth="1"/>
    <col min="11472" max="11472" width="0" style="6" hidden="1" customWidth="1"/>
    <col min="11473" max="11473" width="10.5" style="6" bestFit="1" customWidth="1"/>
    <col min="11474" max="11475" width="9.5" style="6" bestFit="1" customWidth="1"/>
    <col min="11476" max="11476" width="12.5" style="6" bestFit="1" customWidth="1"/>
    <col min="11477" max="11477" width="0" style="6" hidden="1" customWidth="1"/>
    <col min="11478" max="11478" width="10.5" style="6" bestFit="1" customWidth="1"/>
    <col min="11479" max="11480" width="9.5" style="6" bestFit="1" customWidth="1"/>
    <col min="11481" max="11481" width="12.5" style="6" bestFit="1" customWidth="1"/>
    <col min="11482" max="11482" width="0" style="6" hidden="1" customWidth="1"/>
    <col min="11483" max="11483" width="11.5" style="6" bestFit="1" customWidth="1"/>
    <col min="11484" max="11485" width="10.5" style="6" bestFit="1" customWidth="1"/>
    <col min="11486" max="11486" width="12.5" style="6" bestFit="1" customWidth="1"/>
    <col min="11487" max="11487" width="0" style="6" hidden="1" customWidth="1"/>
    <col min="11488" max="11488" width="10.5" style="6" bestFit="1" customWidth="1"/>
    <col min="11489" max="11489" width="9.5" style="6" bestFit="1" customWidth="1"/>
    <col min="11490" max="11490" width="9.69921875" style="6" bestFit="1" customWidth="1"/>
    <col min="11491" max="11491" width="12.69921875" style="6" bestFit="1" customWidth="1"/>
    <col min="11492" max="11492" width="0" style="6" hidden="1" customWidth="1"/>
    <col min="11493" max="11493" width="11.5" style="6" bestFit="1" customWidth="1"/>
    <col min="11494" max="11495" width="10.5" style="6" bestFit="1" customWidth="1"/>
    <col min="11496" max="11496" width="12.5" style="6" bestFit="1" customWidth="1"/>
    <col min="11497" max="11497" width="35.69921875" style="6" bestFit="1" customWidth="1"/>
    <col min="11498" max="11498" width="11.5" style="6" bestFit="1" customWidth="1"/>
    <col min="11499" max="11500" width="10.5" style="6" bestFit="1" customWidth="1"/>
    <col min="11501" max="11501" width="12.69921875" style="6" bestFit="1" customWidth="1"/>
    <col min="11502" max="11502" width="12.5" style="6" bestFit="1" customWidth="1"/>
    <col min="11503" max="11503" width="11.5" style="6" bestFit="1" customWidth="1"/>
    <col min="11504" max="11504" width="10.5" style="6" bestFit="1" customWidth="1"/>
    <col min="11505" max="11505" width="12.69921875" style="6" bestFit="1" customWidth="1"/>
    <col min="11506" max="11506" width="12.5" style="6" bestFit="1" customWidth="1"/>
    <col min="11507" max="11508" width="9.5" style="6" bestFit="1" customWidth="1"/>
    <col min="11509" max="11509" width="12.69921875" style="6" bestFit="1" customWidth="1"/>
    <col min="11510" max="11510" width="10.5" style="6" bestFit="1" customWidth="1"/>
    <col min="11511" max="11512" width="9.5" style="6" bestFit="1" customWidth="1"/>
    <col min="11513" max="11513" width="12.69921875" style="6" bestFit="1" customWidth="1"/>
    <col min="11514" max="11514" width="11.5" style="6" bestFit="1" customWidth="1"/>
    <col min="11515" max="11516" width="10.5" style="6" bestFit="1" customWidth="1"/>
    <col min="11517" max="11517" width="12.69921875" style="6" bestFit="1" customWidth="1"/>
    <col min="11518" max="11518" width="10.5" style="6" bestFit="1" customWidth="1"/>
    <col min="11519" max="11519" width="9.5" style="6" bestFit="1" customWidth="1"/>
    <col min="11520" max="11520" width="9.69921875" style="6" bestFit="1" customWidth="1"/>
    <col min="11521" max="11521" width="12.69921875" style="6" bestFit="1" customWidth="1"/>
    <col min="11522" max="11522" width="11.5" style="6" bestFit="1" customWidth="1"/>
    <col min="11523" max="11524" width="10.5" style="6" bestFit="1" customWidth="1"/>
    <col min="11525" max="11525" width="12.5" style="6" bestFit="1" customWidth="1"/>
    <col min="11526" max="11526" width="12.69921875" style="6" customWidth="1"/>
    <col min="11527" max="11528" width="9.296875" style="6"/>
    <col min="11529" max="11529" width="9.296875" style="6" customWidth="1"/>
    <col min="11530" max="11717" width="9.296875" style="6"/>
    <col min="11718" max="11718" width="32" style="6" customWidth="1"/>
    <col min="11719" max="11719" width="11.5" style="6" bestFit="1" customWidth="1"/>
    <col min="11720" max="11721" width="10.5" style="6" bestFit="1" customWidth="1"/>
    <col min="11722" max="11722" width="12.69921875" style="6" bestFit="1" customWidth="1"/>
    <col min="11723" max="11723" width="0" style="6" hidden="1" customWidth="1"/>
    <col min="11724" max="11724" width="11.5" style="6" bestFit="1" customWidth="1"/>
    <col min="11725" max="11726" width="10.5" style="6" bestFit="1" customWidth="1"/>
    <col min="11727" max="11727" width="12.5" style="6" bestFit="1" customWidth="1"/>
    <col min="11728" max="11728" width="0" style="6" hidden="1" customWidth="1"/>
    <col min="11729" max="11729" width="10.5" style="6" bestFit="1" customWidth="1"/>
    <col min="11730" max="11731" width="9.5" style="6" bestFit="1" customWidth="1"/>
    <col min="11732" max="11732" width="12.5" style="6" bestFit="1" customWidth="1"/>
    <col min="11733" max="11733" width="0" style="6" hidden="1" customWidth="1"/>
    <col min="11734" max="11734" width="10.5" style="6" bestFit="1" customWidth="1"/>
    <col min="11735" max="11736" width="9.5" style="6" bestFit="1" customWidth="1"/>
    <col min="11737" max="11737" width="12.5" style="6" bestFit="1" customWidth="1"/>
    <col min="11738" max="11738" width="0" style="6" hidden="1" customWidth="1"/>
    <col min="11739" max="11739" width="11.5" style="6" bestFit="1" customWidth="1"/>
    <col min="11740" max="11741" width="10.5" style="6" bestFit="1" customWidth="1"/>
    <col min="11742" max="11742" width="12.5" style="6" bestFit="1" customWidth="1"/>
    <col min="11743" max="11743" width="0" style="6" hidden="1" customWidth="1"/>
    <col min="11744" max="11744" width="10.5" style="6" bestFit="1" customWidth="1"/>
    <col min="11745" max="11745" width="9.5" style="6" bestFit="1" customWidth="1"/>
    <col min="11746" max="11746" width="9.69921875" style="6" bestFit="1" customWidth="1"/>
    <col min="11747" max="11747" width="12.69921875" style="6" bestFit="1" customWidth="1"/>
    <col min="11748" max="11748" width="0" style="6" hidden="1" customWidth="1"/>
    <col min="11749" max="11749" width="11.5" style="6" bestFit="1" customWidth="1"/>
    <col min="11750" max="11751" width="10.5" style="6" bestFit="1" customWidth="1"/>
    <col min="11752" max="11752" width="12.5" style="6" bestFit="1" customWidth="1"/>
    <col min="11753" max="11753" width="35.69921875" style="6" bestFit="1" customWidth="1"/>
    <col min="11754" max="11754" width="11.5" style="6" bestFit="1" customWidth="1"/>
    <col min="11755" max="11756" width="10.5" style="6" bestFit="1" customWidth="1"/>
    <col min="11757" max="11757" width="12.69921875" style="6" bestFit="1" customWidth="1"/>
    <col min="11758" max="11758" width="12.5" style="6" bestFit="1" customWidth="1"/>
    <col min="11759" max="11759" width="11.5" style="6" bestFit="1" customWidth="1"/>
    <col min="11760" max="11760" width="10.5" style="6" bestFit="1" customWidth="1"/>
    <col min="11761" max="11761" width="12.69921875" style="6" bestFit="1" customWidth="1"/>
    <col min="11762" max="11762" width="12.5" style="6" bestFit="1" customWidth="1"/>
    <col min="11763" max="11764" width="9.5" style="6" bestFit="1" customWidth="1"/>
    <col min="11765" max="11765" width="12.69921875" style="6" bestFit="1" customWidth="1"/>
    <col min="11766" max="11766" width="10.5" style="6" bestFit="1" customWidth="1"/>
    <col min="11767" max="11768" width="9.5" style="6" bestFit="1" customWidth="1"/>
    <col min="11769" max="11769" width="12.69921875" style="6" bestFit="1" customWidth="1"/>
    <col min="11770" max="11770" width="11.5" style="6" bestFit="1" customWidth="1"/>
    <col min="11771" max="11772" width="10.5" style="6" bestFit="1" customWidth="1"/>
    <col min="11773" max="11773" width="12.69921875" style="6" bestFit="1" customWidth="1"/>
    <col min="11774" max="11774" width="10.5" style="6" bestFit="1" customWidth="1"/>
    <col min="11775" max="11775" width="9.5" style="6" bestFit="1" customWidth="1"/>
    <col min="11776" max="11776" width="9.69921875" style="6" bestFit="1" customWidth="1"/>
    <col min="11777" max="11777" width="12.69921875" style="6" bestFit="1" customWidth="1"/>
    <col min="11778" max="11778" width="11.5" style="6" bestFit="1" customWidth="1"/>
    <col min="11779" max="11780" width="10.5" style="6" bestFit="1" customWidth="1"/>
    <col min="11781" max="11781" width="12.5" style="6" bestFit="1" customWidth="1"/>
    <col min="11782" max="11782" width="12.69921875" style="6" customWidth="1"/>
    <col min="11783" max="11784" width="9.296875" style="6"/>
    <col min="11785" max="11785" width="9.296875" style="6" customWidth="1"/>
    <col min="11786" max="11973" width="9.296875" style="6"/>
    <col min="11974" max="11974" width="32" style="6" customWidth="1"/>
    <col min="11975" max="11975" width="11.5" style="6" bestFit="1" customWidth="1"/>
    <col min="11976" max="11977" width="10.5" style="6" bestFit="1" customWidth="1"/>
    <col min="11978" max="11978" width="12.69921875" style="6" bestFit="1" customWidth="1"/>
    <col min="11979" max="11979" width="0" style="6" hidden="1" customWidth="1"/>
    <col min="11980" max="11980" width="11.5" style="6" bestFit="1" customWidth="1"/>
    <col min="11981" max="11982" width="10.5" style="6" bestFit="1" customWidth="1"/>
    <col min="11983" max="11983" width="12.5" style="6" bestFit="1" customWidth="1"/>
    <col min="11984" max="11984" width="0" style="6" hidden="1" customWidth="1"/>
    <col min="11985" max="11985" width="10.5" style="6" bestFit="1" customWidth="1"/>
    <col min="11986" max="11987" width="9.5" style="6" bestFit="1" customWidth="1"/>
    <col min="11988" max="11988" width="12.5" style="6" bestFit="1" customWidth="1"/>
    <col min="11989" max="11989" width="0" style="6" hidden="1" customWidth="1"/>
    <col min="11990" max="11990" width="10.5" style="6" bestFit="1" customWidth="1"/>
    <col min="11991" max="11992" width="9.5" style="6" bestFit="1" customWidth="1"/>
    <col min="11993" max="11993" width="12.5" style="6" bestFit="1" customWidth="1"/>
    <col min="11994" max="11994" width="0" style="6" hidden="1" customWidth="1"/>
    <col min="11995" max="11995" width="11.5" style="6" bestFit="1" customWidth="1"/>
    <col min="11996" max="11997" width="10.5" style="6" bestFit="1" customWidth="1"/>
    <col min="11998" max="11998" width="12.5" style="6" bestFit="1" customWidth="1"/>
    <col min="11999" max="11999" width="0" style="6" hidden="1" customWidth="1"/>
    <col min="12000" max="12000" width="10.5" style="6" bestFit="1" customWidth="1"/>
    <col min="12001" max="12001" width="9.5" style="6" bestFit="1" customWidth="1"/>
    <col min="12002" max="12002" width="9.69921875" style="6" bestFit="1" customWidth="1"/>
    <col min="12003" max="12003" width="12.69921875" style="6" bestFit="1" customWidth="1"/>
    <col min="12004" max="12004" width="0" style="6" hidden="1" customWidth="1"/>
    <col min="12005" max="12005" width="11.5" style="6" bestFit="1" customWidth="1"/>
    <col min="12006" max="12007" width="10.5" style="6" bestFit="1" customWidth="1"/>
    <col min="12008" max="12008" width="12.5" style="6" bestFit="1" customWidth="1"/>
    <col min="12009" max="12009" width="35.69921875" style="6" bestFit="1" customWidth="1"/>
    <col min="12010" max="12010" width="11.5" style="6" bestFit="1" customWidth="1"/>
    <col min="12011" max="12012" width="10.5" style="6" bestFit="1" customWidth="1"/>
    <col min="12013" max="12013" width="12.69921875" style="6" bestFit="1" customWidth="1"/>
    <col min="12014" max="12014" width="12.5" style="6" bestFit="1" customWidth="1"/>
    <col min="12015" max="12015" width="11.5" style="6" bestFit="1" customWidth="1"/>
    <col min="12016" max="12016" width="10.5" style="6" bestFit="1" customWidth="1"/>
    <col min="12017" max="12017" width="12.69921875" style="6" bestFit="1" customWidth="1"/>
    <col min="12018" max="12018" width="12.5" style="6" bestFit="1" customWidth="1"/>
    <col min="12019" max="12020" width="9.5" style="6" bestFit="1" customWidth="1"/>
    <col min="12021" max="12021" width="12.69921875" style="6" bestFit="1" customWidth="1"/>
    <col min="12022" max="12022" width="10.5" style="6" bestFit="1" customWidth="1"/>
    <col min="12023" max="12024" width="9.5" style="6" bestFit="1" customWidth="1"/>
    <col min="12025" max="12025" width="12.69921875" style="6" bestFit="1" customWidth="1"/>
    <col min="12026" max="12026" width="11.5" style="6" bestFit="1" customWidth="1"/>
    <col min="12027" max="12028" width="10.5" style="6" bestFit="1" customWidth="1"/>
    <col min="12029" max="12029" width="12.69921875" style="6" bestFit="1" customWidth="1"/>
    <col min="12030" max="12030" width="10.5" style="6" bestFit="1" customWidth="1"/>
    <col min="12031" max="12031" width="9.5" style="6" bestFit="1" customWidth="1"/>
    <col min="12032" max="12032" width="9.69921875" style="6" bestFit="1" customWidth="1"/>
    <col min="12033" max="12033" width="12.69921875" style="6" bestFit="1" customWidth="1"/>
    <col min="12034" max="12034" width="11.5" style="6" bestFit="1" customWidth="1"/>
    <col min="12035" max="12036" width="10.5" style="6" bestFit="1" customWidth="1"/>
    <col min="12037" max="12037" width="12.5" style="6" bestFit="1" customWidth="1"/>
    <col min="12038" max="12038" width="12.69921875" style="6" customWidth="1"/>
    <col min="12039" max="12040" width="9.296875" style="6"/>
    <col min="12041" max="12041" width="9.296875" style="6" customWidth="1"/>
    <col min="12042" max="12229" width="9.296875" style="6"/>
    <col min="12230" max="12230" width="32" style="6" customWidth="1"/>
    <col min="12231" max="12231" width="11.5" style="6" bestFit="1" customWidth="1"/>
    <col min="12232" max="12233" width="10.5" style="6" bestFit="1" customWidth="1"/>
    <col min="12234" max="12234" width="12.69921875" style="6" bestFit="1" customWidth="1"/>
    <col min="12235" max="12235" width="0" style="6" hidden="1" customWidth="1"/>
    <col min="12236" max="12236" width="11.5" style="6" bestFit="1" customWidth="1"/>
    <col min="12237" max="12238" width="10.5" style="6" bestFit="1" customWidth="1"/>
    <col min="12239" max="12239" width="12.5" style="6" bestFit="1" customWidth="1"/>
    <col min="12240" max="12240" width="0" style="6" hidden="1" customWidth="1"/>
    <col min="12241" max="12241" width="10.5" style="6" bestFit="1" customWidth="1"/>
    <col min="12242" max="12243" width="9.5" style="6" bestFit="1" customWidth="1"/>
    <col min="12244" max="12244" width="12.5" style="6" bestFit="1" customWidth="1"/>
    <col min="12245" max="12245" width="0" style="6" hidden="1" customWidth="1"/>
    <col min="12246" max="12246" width="10.5" style="6" bestFit="1" customWidth="1"/>
    <col min="12247" max="12248" width="9.5" style="6" bestFit="1" customWidth="1"/>
    <col min="12249" max="12249" width="12.5" style="6" bestFit="1" customWidth="1"/>
    <col min="12250" max="12250" width="0" style="6" hidden="1" customWidth="1"/>
    <col min="12251" max="12251" width="11.5" style="6" bestFit="1" customWidth="1"/>
    <col min="12252" max="12253" width="10.5" style="6" bestFit="1" customWidth="1"/>
    <col min="12254" max="12254" width="12.5" style="6" bestFit="1" customWidth="1"/>
    <col min="12255" max="12255" width="0" style="6" hidden="1" customWidth="1"/>
    <col min="12256" max="12256" width="10.5" style="6" bestFit="1" customWidth="1"/>
    <col min="12257" max="12257" width="9.5" style="6" bestFit="1" customWidth="1"/>
    <col min="12258" max="12258" width="9.69921875" style="6" bestFit="1" customWidth="1"/>
    <col min="12259" max="12259" width="12.69921875" style="6" bestFit="1" customWidth="1"/>
    <col min="12260" max="12260" width="0" style="6" hidden="1" customWidth="1"/>
    <col min="12261" max="12261" width="11.5" style="6" bestFit="1" customWidth="1"/>
    <col min="12262" max="12263" width="10.5" style="6" bestFit="1" customWidth="1"/>
    <col min="12264" max="12264" width="12.5" style="6" bestFit="1" customWidth="1"/>
    <col min="12265" max="12265" width="35.69921875" style="6" bestFit="1" customWidth="1"/>
    <col min="12266" max="12266" width="11.5" style="6" bestFit="1" customWidth="1"/>
    <col min="12267" max="12268" width="10.5" style="6" bestFit="1" customWidth="1"/>
    <col min="12269" max="12269" width="12.69921875" style="6" bestFit="1" customWidth="1"/>
    <col min="12270" max="12270" width="12.5" style="6" bestFit="1" customWidth="1"/>
    <col min="12271" max="12271" width="11.5" style="6" bestFit="1" customWidth="1"/>
    <col min="12272" max="12272" width="10.5" style="6" bestFit="1" customWidth="1"/>
    <col min="12273" max="12273" width="12.69921875" style="6" bestFit="1" customWidth="1"/>
    <col min="12274" max="12274" width="12.5" style="6" bestFit="1" customWidth="1"/>
    <col min="12275" max="12276" width="9.5" style="6" bestFit="1" customWidth="1"/>
    <col min="12277" max="12277" width="12.69921875" style="6" bestFit="1" customWidth="1"/>
    <col min="12278" max="12278" width="10.5" style="6" bestFit="1" customWidth="1"/>
    <col min="12279" max="12280" width="9.5" style="6" bestFit="1" customWidth="1"/>
    <col min="12281" max="12281" width="12.69921875" style="6" bestFit="1" customWidth="1"/>
    <col min="12282" max="12282" width="11.5" style="6" bestFit="1" customWidth="1"/>
    <col min="12283" max="12284" width="10.5" style="6" bestFit="1" customWidth="1"/>
    <col min="12285" max="12285" width="12.69921875" style="6" bestFit="1" customWidth="1"/>
    <col min="12286" max="12286" width="10.5" style="6" bestFit="1" customWidth="1"/>
    <col min="12287" max="12287" width="9.5" style="6" bestFit="1" customWidth="1"/>
    <col min="12288" max="12288" width="9.69921875" style="6" bestFit="1" customWidth="1"/>
    <col min="12289" max="12289" width="12.69921875" style="6" bestFit="1" customWidth="1"/>
    <col min="12290" max="12290" width="11.5" style="6" bestFit="1" customWidth="1"/>
    <col min="12291" max="12292" width="10.5" style="6" bestFit="1" customWidth="1"/>
    <col min="12293" max="12293" width="12.5" style="6" bestFit="1" customWidth="1"/>
    <col min="12294" max="12294" width="12.69921875" style="6" customWidth="1"/>
    <col min="12295" max="12296" width="9.296875" style="6"/>
    <col min="12297" max="12297" width="9.296875" style="6" customWidth="1"/>
    <col min="12298" max="12485" width="9.296875" style="6"/>
    <col min="12486" max="12486" width="32" style="6" customWidth="1"/>
    <col min="12487" max="12487" width="11.5" style="6" bestFit="1" customWidth="1"/>
    <col min="12488" max="12489" width="10.5" style="6" bestFit="1" customWidth="1"/>
    <col min="12490" max="12490" width="12.69921875" style="6" bestFit="1" customWidth="1"/>
    <col min="12491" max="12491" width="0" style="6" hidden="1" customWidth="1"/>
    <col min="12492" max="12492" width="11.5" style="6" bestFit="1" customWidth="1"/>
    <col min="12493" max="12494" width="10.5" style="6" bestFit="1" customWidth="1"/>
    <col min="12495" max="12495" width="12.5" style="6" bestFit="1" customWidth="1"/>
    <col min="12496" max="12496" width="0" style="6" hidden="1" customWidth="1"/>
    <col min="12497" max="12497" width="10.5" style="6" bestFit="1" customWidth="1"/>
    <col min="12498" max="12499" width="9.5" style="6" bestFit="1" customWidth="1"/>
    <col min="12500" max="12500" width="12.5" style="6" bestFit="1" customWidth="1"/>
    <col min="12501" max="12501" width="0" style="6" hidden="1" customWidth="1"/>
    <col min="12502" max="12502" width="10.5" style="6" bestFit="1" customWidth="1"/>
    <col min="12503" max="12504" width="9.5" style="6" bestFit="1" customWidth="1"/>
    <col min="12505" max="12505" width="12.5" style="6" bestFit="1" customWidth="1"/>
    <col min="12506" max="12506" width="0" style="6" hidden="1" customWidth="1"/>
    <col min="12507" max="12507" width="11.5" style="6" bestFit="1" customWidth="1"/>
    <col min="12508" max="12509" width="10.5" style="6" bestFit="1" customWidth="1"/>
    <col min="12510" max="12510" width="12.5" style="6" bestFit="1" customWidth="1"/>
    <col min="12511" max="12511" width="0" style="6" hidden="1" customWidth="1"/>
    <col min="12512" max="12512" width="10.5" style="6" bestFit="1" customWidth="1"/>
    <col min="12513" max="12513" width="9.5" style="6" bestFit="1" customWidth="1"/>
    <col min="12514" max="12514" width="9.69921875" style="6" bestFit="1" customWidth="1"/>
    <col min="12515" max="12515" width="12.69921875" style="6" bestFit="1" customWidth="1"/>
    <col min="12516" max="12516" width="0" style="6" hidden="1" customWidth="1"/>
    <col min="12517" max="12517" width="11.5" style="6" bestFit="1" customWidth="1"/>
    <col min="12518" max="12519" width="10.5" style="6" bestFit="1" customWidth="1"/>
    <col min="12520" max="12520" width="12.5" style="6" bestFit="1" customWidth="1"/>
    <col min="12521" max="12521" width="35.69921875" style="6" bestFit="1" customWidth="1"/>
    <col min="12522" max="12522" width="11.5" style="6" bestFit="1" customWidth="1"/>
    <col min="12523" max="12524" width="10.5" style="6" bestFit="1" customWidth="1"/>
    <col min="12525" max="12525" width="12.69921875" style="6" bestFit="1" customWidth="1"/>
    <col min="12526" max="12526" width="12.5" style="6" bestFit="1" customWidth="1"/>
    <col min="12527" max="12527" width="11.5" style="6" bestFit="1" customWidth="1"/>
    <col min="12528" max="12528" width="10.5" style="6" bestFit="1" customWidth="1"/>
    <col min="12529" max="12529" width="12.69921875" style="6" bestFit="1" customWidth="1"/>
    <col min="12530" max="12530" width="12.5" style="6" bestFit="1" customWidth="1"/>
    <col min="12531" max="12532" width="9.5" style="6" bestFit="1" customWidth="1"/>
    <col min="12533" max="12533" width="12.69921875" style="6" bestFit="1" customWidth="1"/>
    <col min="12534" max="12534" width="10.5" style="6" bestFit="1" customWidth="1"/>
    <col min="12535" max="12536" width="9.5" style="6" bestFit="1" customWidth="1"/>
    <col min="12537" max="12537" width="12.69921875" style="6" bestFit="1" customWidth="1"/>
    <col min="12538" max="12538" width="11.5" style="6" bestFit="1" customWidth="1"/>
    <col min="12539" max="12540" width="10.5" style="6" bestFit="1" customWidth="1"/>
    <col min="12541" max="12541" width="12.69921875" style="6" bestFit="1" customWidth="1"/>
    <col min="12542" max="12542" width="10.5" style="6" bestFit="1" customWidth="1"/>
    <col min="12543" max="12543" width="9.5" style="6" bestFit="1" customWidth="1"/>
    <col min="12544" max="12544" width="9.69921875" style="6" bestFit="1" customWidth="1"/>
    <col min="12545" max="12545" width="12.69921875" style="6" bestFit="1" customWidth="1"/>
    <col min="12546" max="12546" width="11.5" style="6" bestFit="1" customWidth="1"/>
    <col min="12547" max="12548" width="10.5" style="6" bestFit="1" customWidth="1"/>
    <col min="12549" max="12549" width="12.5" style="6" bestFit="1" customWidth="1"/>
    <col min="12550" max="12550" width="12.69921875" style="6" customWidth="1"/>
    <col min="12551" max="12552" width="9.296875" style="6"/>
    <col min="12553" max="12553" width="9.296875" style="6" customWidth="1"/>
    <col min="12554" max="12741" width="9.296875" style="6"/>
    <col min="12742" max="12742" width="32" style="6" customWidth="1"/>
    <col min="12743" max="12743" width="11.5" style="6" bestFit="1" customWidth="1"/>
    <col min="12744" max="12745" width="10.5" style="6" bestFit="1" customWidth="1"/>
    <col min="12746" max="12746" width="12.69921875" style="6" bestFit="1" customWidth="1"/>
    <col min="12747" max="12747" width="0" style="6" hidden="1" customWidth="1"/>
    <col min="12748" max="12748" width="11.5" style="6" bestFit="1" customWidth="1"/>
    <col min="12749" max="12750" width="10.5" style="6" bestFit="1" customWidth="1"/>
    <col min="12751" max="12751" width="12.5" style="6" bestFit="1" customWidth="1"/>
    <col min="12752" max="12752" width="0" style="6" hidden="1" customWidth="1"/>
    <col min="12753" max="12753" width="10.5" style="6" bestFit="1" customWidth="1"/>
    <col min="12754" max="12755" width="9.5" style="6" bestFit="1" customWidth="1"/>
    <col min="12756" max="12756" width="12.5" style="6" bestFit="1" customWidth="1"/>
    <col min="12757" max="12757" width="0" style="6" hidden="1" customWidth="1"/>
    <col min="12758" max="12758" width="10.5" style="6" bestFit="1" customWidth="1"/>
    <col min="12759" max="12760" width="9.5" style="6" bestFit="1" customWidth="1"/>
    <col min="12761" max="12761" width="12.5" style="6" bestFit="1" customWidth="1"/>
    <col min="12762" max="12762" width="0" style="6" hidden="1" customWidth="1"/>
    <col min="12763" max="12763" width="11.5" style="6" bestFit="1" customWidth="1"/>
    <col min="12764" max="12765" width="10.5" style="6" bestFit="1" customWidth="1"/>
    <col min="12766" max="12766" width="12.5" style="6" bestFit="1" customWidth="1"/>
    <col min="12767" max="12767" width="0" style="6" hidden="1" customWidth="1"/>
    <col min="12768" max="12768" width="10.5" style="6" bestFit="1" customWidth="1"/>
    <col min="12769" max="12769" width="9.5" style="6" bestFit="1" customWidth="1"/>
    <col min="12770" max="12770" width="9.69921875" style="6" bestFit="1" customWidth="1"/>
    <col min="12771" max="12771" width="12.69921875" style="6" bestFit="1" customWidth="1"/>
    <col min="12772" max="12772" width="0" style="6" hidden="1" customWidth="1"/>
    <col min="12773" max="12773" width="11.5" style="6" bestFit="1" customWidth="1"/>
    <col min="12774" max="12775" width="10.5" style="6" bestFit="1" customWidth="1"/>
    <col min="12776" max="12776" width="12.5" style="6" bestFit="1" customWidth="1"/>
    <col min="12777" max="12777" width="35.69921875" style="6" bestFit="1" customWidth="1"/>
    <col min="12778" max="12778" width="11.5" style="6" bestFit="1" customWidth="1"/>
    <col min="12779" max="12780" width="10.5" style="6" bestFit="1" customWidth="1"/>
    <col min="12781" max="12781" width="12.69921875" style="6" bestFit="1" customWidth="1"/>
    <col min="12782" max="12782" width="12.5" style="6" bestFit="1" customWidth="1"/>
    <col min="12783" max="12783" width="11.5" style="6" bestFit="1" customWidth="1"/>
    <col min="12784" max="12784" width="10.5" style="6" bestFit="1" customWidth="1"/>
    <col min="12785" max="12785" width="12.69921875" style="6" bestFit="1" customWidth="1"/>
    <col min="12786" max="12786" width="12.5" style="6" bestFit="1" customWidth="1"/>
    <col min="12787" max="12788" width="9.5" style="6" bestFit="1" customWidth="1"/>
    <col min="12789" max="12789" width="12.69921875" style="6" bestFit="1" customWidth="1"/>
    <col min="12790" max="12790" width="10.5" style="6" bestFit="1" customWidth="1"/>
    <col min="12791" max="12792" width="9.5" style="6" bestFit="1" customWidth="1"/>
    <col min="12793" max="12793" width="12.69921875" style="6" bestFit="1" customWidth="1"/>
    <col min="12794" max="12794" width="11.5" style="6" bestFit="1" customWidth="1"/>
    <col min="12795" max="12796" width="10.5" style="6" bestFit="1" customWidth="1"/>
    <col min="12797" max="12797" width="12.69921875" style="6" bestFit="1" customWidth="1"/>
    <col min="12798" max="12798" width="10.5" style="6" bestFit="1" customWidth="1"/>
    <col min="12799" max="12799" width="9.5" style="6" bestFit="1" customWidth="1"/>
    <col min="12800" max="12800" width="9.69921875" style="6" bestFit="1" customWidth="1"/>
    <col min="12801" max="12801" width="12.69921875" style="6" bestFit="1" customWidth="1"/>
    <col min="12802" max="12802" width="11.5" style="6" bestFit="1" customWidth="1"/>
    <col min="12803" max="12804" width="10.5" style="6" bestFit="1" customWidth="1"/>
    <col min="12805" max="12805" width="12.5" style="6" bestFit="1" customWidth="1"/>
    <col min="12806" max="12806" width="12.69921875" style="6" customWidth="1"/>
    <col min="12807" max="12808" width="9.296875" style="6"/>
    <col min="12809" max="12809" width="9.296875" style="6" customWidth="1"/>
    <col min="12810" max="12997" width="9.296875" style="6"/>
    <col min="12998" max="12998" width="32" style="6" customWidth="1"/>
    <col min="12999" max="12999" width="11.5" style="6" bestFit="1" customWidth="1"/>
    <col min="13000" max="13001" width="10.5" style="6" bestFit="1" customWidth="1"/>
    <col min="13002" max="13002" width="12.69921875" style="6" bestFit="1" customWidth="1"/>
    <col min="13003" max="13003" width="0" style="6" hidden="1" customWidth="1"/>
    <col min="13004" max="13004" width="11.5" style="6" bestFit="1" customWidth="1"/>
    <col min="13005" max="13006" width="10.5" style="6" bestFit="1" customWidth="1"/>
    <col min="13007" max="13007" width="12.5" style="6" bestFit="1" customWidth="1"/>
    <col min="13008" max="13008" width="0" style="6" hidden="1" customWidth="1"/>
    <col min="13009" max="13009" width="10.5" style="6" bestFit="1" customWidth="1"/>
    <col min="13010" max="13011" width="9.5" style="6" bestFit="1" customWidth="1"/>
    <col min="13012" max="13012" width="12.5" style="6" bestFit="1" customWidth="1"/>
    <col min="13013" max="13013" width="0" style="6" hidden="1" customWidth="1"/>
    <col min="13014" max="13014" width="10.5" style="6" bestFit="1" customWidth="1"/>
    <col min="13015" max="13016" width="9.5" style="6" bestFit="1" customWidth="1"/>
    <col min="13017" max="13017" width="12.5" style="6" bestFit="1" customWidth="1"/>
    <col min="13018" max="13018" width="0" style="6" hidden="1" customWidth="1"/>
    <col min="13019" max="13019" width="11.5" style="6" bestFit="1" customWidth="1"/>
    <col min="13020" max="13021" width="10.5" style="6" bestFit="1" customWidth="1"/>
    <col min="13022" max="13022" width="12.5" style="6" bestFit="1" customWidth="1"/>
    <col min="13023" max="13023" width="0" style="6" hidden="1" customWidth="1"/>
    <col min="13024" max="13024" width="10.5" style="6" bestFit="1" customWidth="1"/>
    <col min="13025" max="13025" width="9.5" style="6" bestFit="1" customWidth="1"/>
    <col min="13026" max="13026" width="9.69921875" style="6" bestFit="1" customWidth="1"/>
    <col min="13027" max="13027" width="12.69921875" style="6" bestFit="1" customWidth="1"/>
    <col min="13028" max="13028" width="0" style="6" hidden="1" customWidth="1"/>
    <col min="13029" max="13029" width="11.5" style="6" bestFit="1" customWidth="1"/>
    <col min="13030" max="13031" width="10.5" style="6" bestFit="1" customWidth="1"/>
    <col min="13032" max="13032" width="12.5" style="6" bestFit="1" customWidth="1"/>
    <col min="13033" max="13033" width="35.69921875" style="6" bestFit="1" customWidth="1"/>
    <col min="13034" max="13034" width="11.5" style="6" bestFit="1" customWidth="1"/>
    <col min="13035" max="13036" width="10.5" style="6" bestFit="1" customWidth="1"/>
    <col min="13037" max="13037" width="12.69921875" style="6" bestFit="1" customWidth="1"/>
    <col min="13038" max="13038" width="12.5" style="6" bestFit="1" customWidth="1"/>
    <col min="13039" max="13039" width="11.5" style="6" bestFit="1" customWidth="1"/>
    <col min="13040" max="13040" width="10.5" style="6" bestFit="1" customWidth="1"/>
    <col min="13041" max="13041" width="12.69921875" style="6" bestFit="1" customWidth="1"/>
    <col min="13042" max="13042" width="12.5" style="6" bestFit="1" customWidth="1"/>
    <col min="13043" max="13044" width="9.5" style="6" bestFit="1" customWidth="1"/>
    <col min="13045" max="13045" width="12.69921875" style="6" bestFit="1" customWidth="1"/>
    <col min="13046" max="13046" width="10.5" style="6" bestFit="1" customWidth="1"/>
    <col min="13047" max="13048" width="9.5" style="6" bestFit="1" customWidth="1"/>
    <col min="13049" max="13049" width="12.69921875" style="6" bestFit="1" customWidth="1"/>
    <col min="13050" max="13050" width="11.5" style="6" bestFit="1" customWidth="1"/>
    <col min="13051" max="13052" width="10.5" style="6" bestFit="1" customWidth="1"/>
    <col min="13053" max="13053" width="12.69921875" style="6" bestFit="1" customWidth="1"/>
    <col min="13054" max="13054" width="10.5" style="6" bestFit="1" customWidth="1"/>
    <col min="13055" max="13055" width="9.5" style="6" bestFit="1" customWidth="1"/>
    <col min="13056" max="13056" width="9.69921875" style="6" bestFit="1" customWidth="1"/>
    <col min="13057" max="13057" width="12.69921875" style="6" bestFit="1" customWidth="1"/>
    <col min="13058" max="13058" width="11.5" style="6" bestFit="1" customWidth="1"/>
    <col min="13059" max="13060" width="10.5" style="6" bestFit="1" customWidth="1"/>
    <col min="13061" max="13061" width="12.5" style="6" bestFit="1" customWidth="1"/>
    <col min="13062" max="13062" width="12.69921875" style="6" customWidth="1"/>
    <col min="13063" max="13064" width="9.296875" style="6"/>
    <col min="13065" max="13065" width="9.296875" style="6" customWidth="1"/>
    <col min="13066" max="13253" width="9.296875" style="6"/>
    <col min="13254" max="13254" width="32" style="6" customWidth="1"/>
    <col min="13255" max="13255" width="11.5" style="6" bestFit="1" customWidth="1"/>
    <col min="13256" max="13257" width="10.5" style="6" bestFit="1" customWidth="1"/>
    <col min="13258" max="13258" width="12.69921875" style="6" bestFit="1" customWidth="1"/>
    <col min="13259" max="13259" width="0" style="6" hidden="1" customWidth="1"/>
    <col min="13260" max="13260" width="11.5" style="6" bestFit="1" customWidth="1"/>
    <col min="13261" max="13262" width="10.5" style="6" bestFit="1" customWidth="1"/>
    <col min="13263" max="13263" width="12.5" style="6" bestFit="1" customWidth="1"/>
    <col min="13264" max="13264" width="0" style="6" hidden="1" customWidth="1"/>
    <col min="13265" max="13265" width="10.5" style="6" bestFit="1" customWidth="1"/>
    <col min="13266" max="13267" width="9.5" style="6" bestFit="1" customWidth="1"/>
    <col min="13268" max="13268" width="12.5" style="6" bestFit="1" customWidth="1"/>
    <col min="13269" max="13269" width="0" style="6" hidden="1" customWidth="1"/>
    <col min="13270" max="13270" width="10.5" style="6" bestFit="1" customWidth="1"/>
    <col min="13271" max="13272" width="9.5" style="6" bestFit="1" customWidth="1"/>
    <col min="13273" max="13273" width="12.5" style="6" bestFit="1" customWidth="1"/>
    <col min="13274" max="13274" width="0" style="6" hidden="1" customWidth="1"/>
    <col min="13275" max="13275" width="11.5" style="6" bestFit="1" customWidth="1"/>
    <col min="13276" max="13277" width="10.5" style="6" bestFit="1" customWidth="1"/>
    <col min="13278" max="13278" width="12.5" style="6" bestFit="1" customWidth="1"/>
    <col min="13279" max="13279" width="0" style="6" hidden="1" customWidth="1"/>
    <col min="13280" max="13280" width="10.5" style="6" bestFit="1" customWidth="1"/>
    <col min="13281" max="13281" width="9.5" style="6" bestFit="1" customWidth="1"/>
    <col min="13282" max="13282" width="9.69921875" style="6" bestFit="1" customWidth="1"/>
    <col min="13283" max="13283" width="12.69921875" style="6" bestFit="1" customWidth="1"/>
    <col min="13284" max="13284" width="0" style="6" hidden="1" customWidth="1"/>
    <col min="13285" max="13285" width="11.5" style="6" bestFit="1" customWidth="1"/>
    <col min="13286" max="13287" width="10.5" style="6" bestFit="1" customWidth="1"/>
    <col min="13288" max="13288" width="12.5" style="6" bestFit="1" customWidth="1"/>
    <col min="13289" max="13289" width="35.69921875" style="6" bestFit="1" customWidth="1"/>
    <col min="13290" max="13290" width="11.5" style="6" bestFit="1" customWidth="1"/>
    <col min="13291" max="13292" width="10.5" style="6" bestFit="1" customWidth="1"/>
    <col min="13293" max="13293" width="12.69921875" style="6" bestFit="1" customWidth="1"/>
    <col min="13294" max="13294" width="12.5" style="6" bestFit="1" customWidth="1"/>
    <col min="13295" max="13295" width="11.5" style="6" bestFit="1" customWidth="1"/>
    <col min="13296" max="13296" width="10.5" style="6" bestFit="1" customWidth="1"/>
    <col min="13297" max="13297" width="12.69921875" style="6" bestFit="1" customWidth="1"/>
    <col min="13298" max="13298" width="12.5" style="6" bestFit="1" customWidth="1"/>
    <col min="13299" max="13300" width="9.5" style="6" bestFit="1" customWidth="1"/>
    <col min="13301" max="13301" width="12.69921875" style="6" bestFit="1" customWidth="1"/>
    <col min="13302" max="13302" width="10.5" style="6" bestFit="1" customWidth="1"/>
    <col min="13303" max="13304" width="9.5" style="6" bestFit="1" customWidth="1"/>
    <col min="13305" max="13305" width="12.69921875" style="6" bestFit="1" customWidth="1"/>
    <col min="13306" max="13306" width="11.5" style="6" bestFit="1" customWidth="1"/>
    <col min="13307" max="13308" width="10.5" style="6" bestFit="1" customWidth="1"/>
    <col min="13309" max="13309" width="12.69921875" style="6" bestFit="1" customWidth="1"/>
    <col min="13310" max="13310" width="10.5" style="6" bestFit="1" customWidth="1"/>
    <col min="13311" max="13311" width="9.5" style="6" bestFit="1" customWidth="1"/>
    <col min="13312" max="13312" width="9.69921875" style="6" bestFit="1" customWidth="1"/>
    <col min="13313" max="13313" width="12.69921875" style="6" bestFit="1" customWidth="1"/>
    <col min="13314" max="13314" width="11.5" style="6" bestFit="1" customWidth="1"/>
    <col min="13315" max="13316" width="10.5" style="6" bestFit="1" customWidth="1"/>
    <col min="13317" max="13317" width="12.5" style="6" bestFit="1" customWidth="1"/>
    <col min="13318" max="13318" width="12.69921875" style="6" customWidth="1"/>
    <col min="13319" max="13320" width="9.296875" style="6"/>
    <col min="13321" max="13321" width="9.296875" style="6" customWidth="1"/>
    <col min="13322" max="13509" width="9.296875" style="6"/>
    <col min="13510" max="13510" width="32" style="6" customWidth="1"/>
    <col min="13511" max="13511" width="11.5" style="6" bestFit="1" customWidth="1"/>
    <col min="13512" max="13513" width="10.5" style="6" bestFit="1" customWidth="1"/>
    <col min="13514" max="13514" width="12.69921875" style="6" bestFit="1" customWidth="1"/>
    <col min="13515" max="13515" width="0" style="6" hidden="1" customWidth="1"/>
    <col min="13516" max="13516" width="11.5" style="6" bestFit="1" customWidth="1"/>
    <col min="13517" max="13518" width="10.5" style="6" bestFit="1" customWidth="1"/>
    <col min="13519" max="13519" width="12.5" style="6" bestFit="1" customWidth="1"/>
    <col min="13520" max="13520" width="0" style="6" hidden="1" customWidth="1"/>
    <col min="13521" max="13521" width="10.5" style="6" bestFit="1" customWidth="1"/>
    <col min="13522" max="13523" width="9.5" style="6" bestFit="1" customWidth="1"/>
    <col min="13524" max="13524" width="12.5" style="6" bestFit="1" customWidth="1"/>
    <col min="13525" max="13525" width="0" style="6" hidden="1" customWidth="1"/>
    <col min="13526" max="13526" width="10.5" style="6" bestFit="1" customWidth="1"/>
    <col min="13527" max="13528" width="9.5" style="6" bestFit="1" customWidth="1"/>
    <col min="13529" max="13529" width="12.5" style="6" bestFit="1" customWidth="1"/>
    <col min="13530" max="13530" width="0" style="6" hidden="1" customWidth="1"/>
    <col min="13531" max="13531" width="11.5" style="6" bestFit="1" customWidth="1"/>
    <col min="13532" max="13533" width="10.5" style="6" bestFit="1" customWidth="1"/>
    <col min="13534" max="13534" width="12.5" style="6" bestFit="1" customWidth="1"/>
    <col min="13535" max="13535" width="0" style="6" hidden="1" customWidth="1"/>
    <col min="13536" max="13536" width="10.5" style="6" bestFit="1" customWidth="1"/>
    <col min="13537" max="13537" width="9.5" style="6" bestFit="1" customWidth="1"/>
    <col min="13538" max="13538" width="9.69921875" style="6" bestFit="1" customWidth="1"/>
    <col min="13539" max="13539" width="12.69921875" style="6" bestFit="1" customWidth="1"/>
    <col min="13540" max="13540" width="0" style="6" hidden="1" customWidth="1"/>
    <col min="13541" max="13541" width="11.5" style="6" bestFit="1" customWidth="1"/>
    <col min="13542" max="13543" width="10.5" style="6" bestFit="1" customWidth="1"/>
    <col min="13544" max="13544" width="12.5" style="6" bestFit="1" customWidth="1"/>
    <col min="13545" max="13545" width="35.69921875" style="6" bestFit="1" customWidth="1"/>
    <col min="13546" max="13546" width="11.5" style="6" bestFit="1" customWidth="1"/>
    <col min="13547" max="13548" width="10.5" style="6" bestFit="1" customWidth="1"/>
    <col min="13549" max="13549" width="12.69921875" style="6" bestFit="1" customWidth="1"/>
    <col min="13550" max="13550" width="12.5" style="6" bestFit="1" customWidth="1"/>
    <col min="13551" max="13551" width="11.5" style="6" bestFit="1" customWidth="1"/>
    <col min="13552" max="13552" width="10.5" style="6" bestFit="1" customWidth="1"/>
    <col min="13553" max="13553" width="12.69921875" style="6" bestFit="1" customWidth="1"/>
    <col min="13554" max="13554" width="12.5" style="6" bestFit="1" customWidth="1"/>
    <col min="13555" max="13556" width="9.5" style="6" bestFit="1" customWidth="1"/>
    <col min="13557" max="13557" width="12.69921875" style="6" bestFit="1" customWidth="1"/>
    <col min="13558" max="13558" width="10.5" style="6" bestFit="1" customWidth="1"/>
    <col min="13559" max="13560" width="9.5" style="6" bestFit="1" customWidth="1"/>
    <col min="13561" max="13561" width="12.69921875" style="6" bestFit="1" customWidth="1"/>
    <col min="13562" max="13562" width="11.5" style="6" bestFit="1" customWidth="1"/>
    <col min="13563" max="13564" width="10.5" style="6" bestFit="1" customWidth="1"/>
    <col min="13565" max="13565" width="12.69921875" style="6" bestFit="1" customWidth="1"/>
    <col min="13566" max="13566" width="10.5" style="6" bestFit="1" customWidth="1"/>
    <col min="13567" max="13567" width="9.5" style="6" bestFit="1" customWidth="1"/>
    <col min="13568" max="13568" width="9.69921875" style="6" bestFit="1" customWidth="1"/>
    <col min="13569" max="13569" width="12.69921875" style="6" bestFit="1" customWidth="1"/>
    <col min="13570" max="13570" width="11.5" style="6" bestFit="1" customWidth="1"/>
    <col min="13571" max="13572" width="10.5" style="6" bestFit="1" customWidth="1"/>
    <col min="13573" max="13573" width="12.5" style="6" bestFit="1" customWidth="1"/>
    <col min="13574" max="13574" width="12.69921875" style="6" customWidth="1"/>
    <col min="13575" max="13576" width="9.296875" style="6"/>
    <col min="13577" max="13577" width="9.296875" style="6" customWidth="1"/>
    <col min="13578" max="13765" width="9.296875" style="6"/>
    <col min="13766" max="13766" width="32" style="6" customWidth="1"/>
    <col min="13767" max="13767" width="11.5" style="6" bestFit="1" customWidth="1"/>
    <col min="13768" max="13769" width="10.5" style="6" bestFit="1" customWidth="1"/>
    <col min="13770" max="13770" width="12.69921875" style="6" bestFit="1" customWidth="1"/>
    <col min="13771" max="13771" width="0" style="6" hidden="1" customWidth="1"/>
    <col min="13772" max="13772" width="11.5" style="6" bestFit="1" customWidth="1"/>
    <col min="13773" max="13774" width="10.5" style="6" bestFit="1" customWidth="1"/>
    <col min="13775" max="13775" width="12.5" style="6" bestFit="1" customWidth="1"/>
    <col min="13776" max="13776" width="0" style="6" hidden="1" customWidth="1"/>
    <col min="13777" max="13777" width="10.5" style="6" bestFit="1" customWidth="1"/>
    <col min="13778" max="13779" width="9.5" style="6" bestFit="1" customWidth="1"/>
    <col min="13780" max="13780" width="12.5" style="6" bestFit="1" customWidth="1"/>
    <col min="13781" max="13781" width="0" style="6" hidden="1" customWidth="1"/>
    <col min="13782" max="13782" width="10.5" style="6" bestFit="1" customWidth="1"/>
    <col min="13783" max="13784" width="9.5" style="6" bestFit="1" customWidth="1"/>
    <col min="13785" max="13785" width="12.5" style="6" bestFit="1" customWidth="1"/>
    <col min="13786" max="13786" width="0" style="6" hidden="1" customWidth="1"/>
    <col min="13787" max="13787" width="11.5" style="6" bestFit="1" customWidth="1"/>
    <col min="13788" max="13789" width="10.5" style="6" bestFit="1" customWidth="1"/>
    <col min="13790" max="13790" width="12.5" style="6" bestFit="1" customWidth="1"/>
    <col min="13791" max="13791" width="0" style="6" hidden="1" customWidth="1"/>
    <col min="13792" max="13792" width="10.5" style="6" bestFit="1" customWidth="1"/>
    <col min="13793" max="13793" width="9.5" style="6" bestFit="1" customWidth="1"/>
    <col min="13794" max="13794" width="9.69921875" style="6" bestFit="1" customWidth="1"/>
    <col min="13795" max="13795" width="12.69921875" style="6" bestFit="1" customWidth="1"/>
    <col min="13796" max="13796" width="0" style="6" hidden="1" customWidth="1"/>
    <col min="13797" max="13797" width="11.5" style="6" bestFit="1" customWidth="1"/>
    <col min="13798" max="13799" width="10.5" style="6" bestFit="1" customWidth="1"/>
    <col min="13800" max="13800" width="12.5" style="6" bestFit="1" customWidth="1"/>
    <col min="13801" max="13801" width="35.69921875" style="6" bestFit="1" customWidth="1"/>
    <col min="13802" max="13802" width="11.5" style="6" bestFit="1" customWidth="1"/>
    <col min="13803" max="13804" width="10.5" style="6" bestFit="1" customWidth="1"/>
    <col min="13805" max="13805" width="12.69921875" style="6" bestFit="1" customWidth="1"/>
    <col min="13806" max="13806" width="12.5" style="6" bestFit="1" customWidth="1"/>
    <col min="13807" max="13807" width="11.5" style="6" bestFit="1" customWidth="1"/>
    <col min="13808" max="13808" width="10.5" style="6" bestFit="1" customWidth="1"/>
    <col min="13809" max="13809" width="12.69921875" style="6" bestFit="1" customWidth="1"/>
    <col min="13810" max="13810" width="12.5" style="6" bestFit="1" customWidth="1"/>
    <col min="13811" max="13812" width="9.5" style="6" bestFit="1" customWidth="1"/>
    <col min="13813" max="13813" width="12.69921875" style="6" bestFit="1" customWidth="1"/>
    <col min="13814" max="13814" width="10.5" style="6" bestFit="1" customWidth="1"/>
    <col min="13815" max="13816" width="9.5" style="6" bestFit="1" customWidth="1"/>
    <col min="13817" max="13817" width="12.69921875" style="6" bestFit="1" customWidth="1"/>
    <col min="13818" max="13818" width="11.5" style="6" bestFit="1" customWidth="1"/>
    <col min="13819" max="13820" width="10.5" style="6" bestFit="1" customWidth="1"/>
    <col min="13821" max="13821" width="12.69921875" style="6" bestFit="1" customWidth="1"/>
    <col min="13822" max="13822" width="10.5" style="6" bestFit="1" customWidth="1"/>
    <col min="13823" max="13823" width="9.5" style="6" bestFit="1" customWidth="1"/>
    <col min="13824" max="13824" width="9.69921875" style="6" bestFit="1" customWidth="1"/>
    <col min="13825" max="13825" width="12.69921875" style="6" bestFit="1" customWidth="1"/>
    <col min="13826" max="13826" width="11.5" style="6" bestFit="1" customWidth="1"/>
    <col min="13827" max="13828" width="10.5" style="6" bestFit="1" customWidth="1"/>
    <col min="13829" max="13829" width="12.5" style="6" bestFit="1" customWidth="1"/>
    <col min="13830" max="13830" width="12.69921875" style="6" customWidth="1"/>
    <col min="13831" max="13832" width="9.296875" style="6"/>
    <col min="13833" max="13833" width="9.296875" style="6" customWidth="1"/>
    <col min="13834" max="14021" width="9.296875" style="6"/>
    <col min="14022" max="14022" width="32" style="6" customWidth="1"/>
    <col min="14023" max="14023" width="11.5" style="6" bestFit="1" customWidth="1"/>
    <col min="14024" max="14025" width="10.5" style="6" bestFit="1" customWidth="1"/>
    <col min="14026" max="14026" width="12.69921875" style="6" bestFit="1" customWidth="1"/>
    <col min="14027" max="14027" width="0" style="6" hidden="1" customWidth="1"/>
    <col min="14028" max="14028" width="11.5" style="6" bestFit="1" customWidth="1"/>
    <col min="14029" max="14030" width="10.5" style="6" bestFit="1" customWidth="1"/>
    <col min="14031" max="14031" width="12.5" style="6" bestFit="1" customWidth="1"/>
    <col min="14032" max="14032" width="0" style="6" hidden="1" customWidth="1"/>
    <col min="14033" max="14033" width="10.5" style="6" bestFit="1" customWidth="1"/>
    <col min="14034" max="14035" width="9.5" style="6" bestFit="1" customWidth="1"/>
    <col min="14036" max="14036" width="12.5" style="6" bestFit="1" customWidth="1"/>
    <col min="14037" max="14037" width="0" style="6" hidden="1" customWidth="1"/>
    <col min="14038" max="14038" width="10.5" style="6" bestFit="1" customWidth="1"/>
    <col min="14039" max="14040" width="9.5" style="6" bestFit="1" customWidth="1"/>
    <col min="14041" max="14041" width="12.5" style="6" bestFit="1" customWidth="1"/>
    <col min="14042" max="14042" width="0" style="6" hidden="1" customWidth="1"/>
    <col min="14043" max="14043" width="11.5" style="6" bestFit="1" customWidth="1"/>
    <col min="14044" max="14045" width="10.5" style="6" bestFit="1" customWidth="1"/>
    <col min="14046" max="14046" width="12.5" style="6" bestFit="1" customWidth="1"/>
    <col min="14047" max="14047" width="0" style="6" hidden="1" customWidth="1"/>
    <col min="14048" max="14048" width="10.5" style="6" bestFit="1" customWidth="1"/>
    <col min="14049" max="14049" width="9.5" style="6" bestFit="1" customWidth="1"/>
    <col min="14050" max="14050" width="9.69921875" style="6" bestFit="1" customWidth="1"/>
    <col min="14051" max="14051" width="12.69921875" style="6" bestFit="1" customWidth="1"/>
    <col min="14052" max="14052" width="0" style="6" hidden="1" customWidth="1"/>
    <col min="14053" max="14053" width="11.5" style="6" bestFit="1" customWidth="1"/>
    <col min="14054" max="14055" width="10.5" style="6" bestFit="1" customWidth="1"/>
    <col min="14056" max="14056" width="12.5" style="6" bestFit="1" customWidth="1"/>
    <col min="14057" max="14057" width="35.69921875" style="6" bestFit="1" customWidth="1"/>
    <col min="14058" max="14058" width="11.5" style="6" bestFit="1" customWidth="1"/>
    <col min="14059" max="14060" width="10.5" style="6" bestFit="1" customWidth="1"/>
    <col min="14061" max="14061" width="12.69921875" style="6" bestFit="1" customWidth="1"/>
    <col min="14062" max="14062" width="12.5" style="6" bestFit="1" customWidth="1"/>
    <col min="14063" max="14063" width="11.5" style="6" bestFit="1" customWidth="1"/>
    <col min="14064" max="14064" width="10.5" style="6" bestFit="1" customWidth="1"/>
    <col min="14065" max="14065" width="12.69921875" style="6" bestFit="1" customWidth="1"/>
    <col min="14066" max="14066" width="12.5" style="6" bestFit="1" customWidth="1"/>
    <col min="14067" max="14068" width="9.5" style="6" bestFit="1" customWidth="1"/>
    <col min="14069" max="14069" width="12.69921875" style="6" bestFit="1" customWidth="1"/>
    <col min="14070" max="14070" width="10.5" style="6" bestFit="1" customWidth="1"/>
    <col min="14071" max="14072" width="9.5" style="6" bestFit="1" customWidth="1"/>
    <col min="14073" max="14073" width="12.69921875" style="6" bestFit="1" customWidth="1"/>
    <col min="14074" max="14074" width="11.5" style="6" bestFit="1" customWidth="1"/>
    <col min="14075" max="14076" width="10.5" style="6" bestFit="1" customWidth="1"/>
    <col min="14077" max="14077" width="12.69921875" style="6" bestFit="1" customWidth="1"/>
    <col min="14078" max="14078" width="10.5" style="6" bestFit="1" customWidth="1"/>
    <col min="14079" max="14079" width="9.5" style="6" bestFit="1" customWidth="1"/>
    <col min="14080" max="14080" width="9.69921875" style="6" bestFit="1" customWidth="1"/>
    <col min="14081" max="14081" width="12.69921875" style="6" bestFit="1" customWidth="1"/>
    <col min="14082" max="14082" width="11.5" style="6" bestFit="1" customWidth="1"/>
    <col min="14083" max="14084" width="10.5" style="6" bestFit="1" customWidth="1"/>
    <col min="14085" max="14085" width="12.5" style="6" bestFit="1" customWidth="1"/>
    <col min="14086" max="14086" width="12.69921875" style="6" customWidth="1"/>
    <col min="14087" max="14088" width="9.296875" style="6"/>
    <col min="14089" max="14089" width="9.296875" style="6" customWidth="1"/>
    <col min="14090" max="14277" width="9.296875" style="6"/>
    <col min="14278" max="14278" width="32" style="6" customWidth="1"/>
    <col min="14279" max="14279" width="11.5" style="6" bestFit="1" customWidth="1"/>
    <col min="14280" max="14281" width="10.5" style="6" bestFit="1" customWidth="1"/>
    <col min="14282" max="14282" width="12.69921875" style="6" bestFit="1" customWidth="1"/>
    <col min="14283" max="14283" width="0" style="6" hidden="1" customWidth="1"/>
    <col min="14284" max="14284" width="11.5" style="6" bestFit="1" customWidth="1"/>
    <col min="14285" max="14286" width="10.5" style="6" bestFit="1" customWidth="1"/>
    <col min="14287" max="14287" width="12.5" style="6" bestFit="1" customWidth="1"/>
    <col min="14288" max="14288" width="0" style="6" hidden="1" customWidth="1"/>
    <col min="14289" max="14289" width="10.5" style="6" bestFit="1" customWidth="1"/>
    <col min="14290" max="14291" width="9.5" style="6" bestFit="1" customWidth="1"/>
    <col min="14292" max="14292" width="12.5" style="6" bestFit="1" customWidth="1"/>
    <col min="14293" max="14293" width="0" style="6" hidden="1" customWidth="1"/>
    <col min="14294" max="14294" width="10.5" style="6" bestFit="1" customWidth="1"/>
    <col min="14295" max="14296" width="9.5" style="6" bestFit="1" customWidth="1"/>
    <col min="14297" max="14297" width="12.5" style="6" bestFit="1" customWidth="1"/>
    <col min="14298" max="14298" width="0" style="6" hidden="1" customWidth="1"/>
    <col min="14299" max="14299" width="11.5" style="6" bestFit="1" customWidth="1"/>
    <col min="14300" max="14301" width="10.5" style="6" bestFit="1" customWidth="1"/>
    <col min="14302" max="14302" width="12.5" style="6" bestFit="1" customWidth="1"/>
    <col min="14303" max="14303" width="0" style="6" hidden="1" customWidth="1"/>
    <col min="14304" max="14304" width="10.5" style="6" bestFit="1" customWidth="1"/>
    <col min="14305" max="14305" width="9.5" style="6" bestFit="1" customWidth="1"/>
    <col min="14306" max="14306" width="9.69921875" style="6" bestFit="1" customWidth="1"/>
    <col min="14307" max="14307" width="12.69921875" style="6" bestFit="1" customWidth="1"/>
    <col min="14308" max="14308" width="0" style="6" hidden="1" customWidth="1"/>
    <col min="14309" max="14309" width="11.5" style="6" bestFit="1" customWidth="1"/>
    <col min="14310" max="14311" width="10.5" style="6" bestFit="1" customWidth="1"/>
    <col min="14312" max="14312" width="12.5" style="6" bestFit="1" customWidth="1"/>
    <col min="14313" max="14313" width="35.69921875" style="6" bestFit="1" customWidth="1"/>
    <col min="14314" max="14314" width="11.5" style="6" bestFit="1" customWidth="1"/>
    <col min="14315" max="14316" width="10.5" style="6" bestFit="1" customWidth="1"/>
    <col min="14317" max="14317" width="12.69921875" style="6" bestFit="1" customWidth="1"/>
    <col min="14318" max="14318" width="12.5" style="6" bestFit="1" customWidth="1"/>
    <col min="14319" max="14319" width="11.5" style="6" bestFit="1" customWidth="1"/>
    <col min="14320" max="14320" width="10.5" style="6" bestFit="1" customWidth="1"/>
    <col min="14321" max="14321" width="12.69921875" style="6" bestFit="1" customWidth="1"/>
    <col min="14322" max="14322" width="12.5" style="6" bestFit="1" customWidth="1"/>
    <col min="14323" max="14324" width="9.5" style="6" bestFit="1" customWidth="1"/>
    <col min="14325" max="14325" width="12.69921875" style="6" bestFit="1" customWidth="1"/>
    <col min="14326" max="14326" width="10.5" style="6" bestFit="1" customWidth="1"/>
    <col min="14327" max="14328" width="9.5" style="6" bestFit="1" customWidth="1"/>
    <col min="14329" max="14329" width="12.69921875" style="6" bestFit="1" customWidth="1"/>
    <col min="14330" max="14330" width="11.5" style="6" bestFit="1" customWidth="1"/>
    <col min="14331" max="14332" width="10.5" style="6" bestFit="1" customWidth="1"/>
    <col min="14333" max="14333" width="12.69921875" style="6" bestFit="1" customWidth="1"/>
    <col min="14334" max="14334" width="10.5" style="6" bestFit="1" customWidth="1"/>
    <col min="14335" max="14335" width="9.5" style="6" bestFit="1" customWidth="1"/>
    <col min="14336" max="14336" width="9.69921875" style="6" bestFit="1" customWidth="1"/>
    <col min="14337" max="14337" width="12.69921875" style="6" bestFit="1" customWidth="1"/>
    <col min="14338" max="14338" width="11.5" style="6" bestFit="1" customWidth="1"/>
    <col min="14339" max="14340" width="10.5" style="6" bestFit="1" customWidth="1"/>
    <col min="14341" max="14341" width="12.5" style="6" bestFit="1" customWidth="1"/>
    <col min="14342" max="14342" width="12.69921875" style="6" customWidth="1"/>
    <col min="14343" max="14344" width="9.296875" style="6"/>
    <col min="14345" max="14345" width="9.296875" style="6" customWidth="1"/>
    <col min="14346" max="14533" width="9.296875" style="6"/>
    <col min="14534" max="14534" width="32" style="6" customWidth="1"/>
    <col min="14535" max="14535" width="11.5" style="6" bestFit="1" customWidth="1"/>
    <col min="14536" max="14537" width="10.5" style="6" bestFit="1" customWidth="1"/>
    <col min="14538" max="14538" width="12.69921875" style="6" bestFit="1" customWidth="1"/>
    <col min="14539" max="14539" width="0" style="6" hidden="1" customWidth="1"/>
    <col min="14540" max="14540" width="11.5" style="6" bestFit="1" customWidth="1"/>
    <col min="14541" max="14542" width="10.5" style="6" bestFit="1" customWidth="1"/>
    <col min="14543" max="14543" width="12.5" style="6" bestFit="1" customWidth="1"/>
    <col min="14544" max="14544" width="0" style="6" hidden="1" customWidth="1"/>
    <col min="14545" max="14545" width="10.5" style="6" bestFit="1" customWidth="1"/>
    <col min="14546" max="14547" width="9.5" style="6" bestFit="1" customWidth="1"/>
    <col min="14548" max="14548" width="12.5" style="6" bestFit="1" customWidth="1"/>
    <col min="14549" max="14549" width="0" style="6" hidden="1" customWidth="1"/>
    <col min="14550" max="14550" width="10.5" style="6" bestFit="1" customWidth="1"/>
    <col min="14551" max="14552" width="9.5" style="6" bestFit="1" customWidth="1"/>
    <col min="14553" max="14553" width="12.5" style="6" bestFit="1" customWidth="1"/>
    <col min="14554" max="14554" width="0" style="6" hidden="1" customWidth="1"/>
    <col min="14555" max="14555" width="11.5" style="6" bestFit="1" customWidth="1"/>
    <col min="14556" max="14557" width="10.5" style="6" bestFit="1" customWidth="1"/>
    <col min="14558" max="14558" width="12.5" style="6" bestFit="1" customWidth="1"/>
    <col min="14559" max="14559" width="0" style="6" hidden="1" customWidth="1"/>
    <col min="14560" max="14560" width="10.5" style="6" bestFit="1" customWidth="1"/>
    <col min="14561" max="14561" width="9.5" style="6" bestFit="1" customWidth="1"/>
    <col min="14562" max="14562" width="9.69921875" style="6" bestFit="1" customWidth="1"/>
    <col min="14563" max="14563" width="12.69921875" style="6" bestFit="1" customWidth="1"/>
    <col min="14564" max="14564" width="0" style="6" hidden="1" customWidth="1"/>
    <col min="14565" max="14565" width="11.5" style="6" bestFit="1" customWidth="1"/>
    <col min="14566" max="14567" width="10.5" style="6" bestFit="1" customWidth="1"/>
    <col min="14568" max="14568" width="12.5" style="6" bestFit="1" customWidth="1"/>
    <col min="14569" max="14569" width="35.69921875" style="6" bestFit="1" customWidth="1"/>
    <col min="14570" max="14570" width="11.5" style="6" bestFit="1" customWidth="1"/>
    <col min="14571" max="14572" width="10.5" style="6" bestFit="1" customWidth="1"/>
    <col min="14573" max="14573" width="12.69921875" style="6" bestFit="1" customWidth="1"/>
    <col min="14574" max="14574" width="12.5" style="6" bestFit="1" customWidth="1"/>
    <col min="14575" max="14575" width="11.5" style="6" bestFit="1" customWidth="1"/>
    <col min="14576" max="14576" width="10.5" style="6" bestFit="1" customWidth="1"/>
    <col min="14577" max="14577" width="12.69921875" style="6" bestFit="1" customWidth="1"/>
    <col min="14578" max="14578" width="12.5" style="6" bestFit="1" customWidth="1"/>
    <col min="14579" max="14580" width="9.5" style="6" bestFit="1" customWidth="1"/>
    <col min="14581" max="14581" width="12.69921875" style="6" bestFit="1" customWidth="1"/>
    <col min="14582" max="14582" width="10.5" style="6" bestFit="1" customWidth="1"/>
    <col min="14583" max="14584" width="9.5" style="6" bestFit="1" customWidth="1"/>
    <col min="14585" max="14585" width="12.69921875" style="6" bestFit="1" customWidth="1"/>
    <col min="14586" max="14586" width="11.5" style="6" bestFit="1" customWidth="1"/>
    <col min="14587" max="14588" width="10.5" style="6" bestFit="1" customWidth="1"/>
    <col min="14589" max="14589" width="12.69921875" style="6" bestFit="1" customWidth="1"/>
    <col min="14590" max="14590" width="10.5" style="6" bestFit="1" customWidth="1"/>
    <col min="14591" max="14591" width="9.5" style="6" bestFit="1" customWidth="1"/>
    <col min="14592" max="14592" width="9.69921875" style="6" bestFit="1" customWidth="1"/>
    <col min="14593" max="14593" width="12.69921875" style="6" bestFit="1" customWidth="1"/>
    <col min="14594" max="14594" width="11.5" style="6" bestFit="1" customWidth="1"/>
    <col min="14595" max="14596" width="10.5" style="6" bestFit="1" customWidth="1"/>
    <col min="14597" max="14597" width="12.5" style="6" bestFit="1" customWidth="1"/>
    <col min="14598" max="14598" width="12.69921875" style="6" customWidth="1"/>
    <col min="14599" max="14600" width="9.296875" style="6"/>
    <col min="14601" max="14601" width="9.296875" style="6" customWidth="1"/>
    <col min="14602" max="14789" width="9.296875" style="6"/>
    <col min="14790" max="14790" width="32" style="6" customWidth="1"/>
    <col min="14791" max="14791" width="11.5" style="6" bestFit="1" customWidth="1"/>
    <col min="14792" max="14793" width="10.5" style="6" bestFit="1" customWidth="1"/>
    <col min="14794" max="14794" width="12.69921875" style="6" bestFit="1" customWidth="1"/>
    <col min="14795" max="14795" width="0" style="6" hidden="1" customWidth="1"/>
    <col min="14796" max="14796" width="11.5" style="6" bestFit="1" customWidth="1"/>
    <col min="14797" max="14798" width="10.5" style="6" bestFit="1" customWidth="1"/>
    <col min="14799" max="14799" width="12.5" style="6" bestFit="1" customWidth="1"/>
    <col min="14800" max="14800" width="0" style="6" hidden="1" customWidth="1"/>
    <col min="14801" max="14801" width="10.5" style="6" bestFit="1" customWidth="1"/>
    <col min="14802" max="14803" width="9.5" style="6" bestFit="1" customWidth="1"/>
    <col min="14804" max="14804" width="12.5" style="6" bestFit="1" customWidth="1"/>
    <col min="14805" max="14805" width="0" style="6" hidden="1" customWidth="1"/>
    <col min="14806" max="14806" width="10.5" style="6" bestFit="1" customWidth="1"/>
    <col min="14807" max="14808" width="9.5" style="6" bestFit="1" customWidth="1"/>
    <col min="14809" max="14809" width="12.5" style="6" bestFit="1" customWidth="1"/>
    <col min="14810" max="14810" width="0" style="6" hidden="1" customWidth="1"/>
    <col min="14811" max="14811" width="11.5" style="6" bestFit="1" customWidth="1"/>
    <col min="14812" max="14813" width="10.5" style="6" bestFit="1" customWidth="1"/>
    <col min="14814" max="14814" width="12.5" style="6" bestFit="1" customWidth="1"/>
    <col min="14815" max="14815" width="0" style="6" hidden="1" customWidth="1"/>
    <col min="14816" max="14816" width="10.5" style="6" bestFit="1" customWidth="1"/>
    <col min="14817" max="14817" width="9.5" style="6" bestFit="1" customWidth="1"/>
    <col min="14818" max="14818" width="9.69921875" style="6" bestFit="1" customWidth="1"/>
    <col min="14819" max="14819" width="12.69921875" style="6" bestFit="1" customWidth="1"/>
    <col min="14820" max="14820" width="0" style="6" hidden="1" customWidth="1"/>
    <col min="14821" max="14821" width="11.5" style="6" bestFit="1" customWidth="1"/>
    <col min="14822" max="14823" width="10.5" style="6" bestFit="1" customWidth="1"/>
    <col min="14824" max="14824" width="12.5" style="6" bestFit="1" customWidth="1"/>
    <col min="14825" max="14825" width="35.69921875" style="6" bestFit="1" customWidth="1"/>
    <col min="14826" max="14826" width="11.5" style="6" bestFit="1" customWidth="1"/>
    <col min="14827" max="14828" width="10.5" style="6" bestFit="1" customWidth="1"/>
    <col min="14829" max="14829" width="12.69921875" style="6" bestFit="1" customWidth="1"/>
    <col min="14830" max="14830" width="12.5" style="6" bestFit="1" customWidth="1"/>
    <col min="14831" max="14831" width="11.5" style="6" bestFit="1" customWidth="1"/>
    <col min="14832" max="14832" width="10.5" style="6" bestFit="1" customWidth="1"/>
    <col min="14833" max="14833" width="12.69921875" style="6" bestFit="1" customWidth="1"/>
    <col min="14834" max="14834" width="12.5" style="6" bestFit="1" customWidth="1"/>
    <col min="14835" max="14836" width="9.5" style="6" bestFit="1" customWidth="1"/>
    <col min="14837" max="14837" width="12.69921875" style="6" bestFit="1" customWidth="1"/>
    <col min="14838" max="14838" width="10.5" style="6" bestFit="1" customWidth="1"/>
    <col min="14839" max="14840" width="9.5" style="6" bestFit="1" customWidth="1"/>
    <col min="14841" max="14841" width="12.69921875" style="6" bestFit="1" customWidth="1"/>
    <col min="14842" max="14842" width="11.5" style="6" bestFit="1" customWidth="1"/>
    <col min="14843" max="14844" width="10.5" style="6" bestFit="1" customWidth="1"/>
    <col min="14845" max="14845" width="12.69921875" style="6" bestFit="1" customWidth="1"/>
    <col min="14846" max="14846" width="10.5" style="6" bestFit="1" customWidth="1"/>
    <col min="14847" max="14847" width="9.5" style="6" bestFit="1" customWidth="1"/>
    <col min="14848" max="14848" width="9.69921875" style="6" bestFit="1" customWidth="1"/>
    <col min="14849" max="14849" width="12.69921875" style="6" bestFit="1" customWidth="1"/>
    <col min="14850" max="14850" width="11.5" style="6" bestFit="1" customWidth="1"/>
    <col min="14851" max="14852" width="10.5" style="6" bestFit="1" customWidth="1"/>
    <col min="14853" max="14853" width="12.5" style="6" bestFit="1" customWidth="1"/>
    <col min="14854" max="14854" width="12.69921875" style="6" customWidth="1"/>
    <col min="14855" max="14856" width="9.296875" style="6"/>
    <col min="14857" max="14857" width="9.296875" style="6" customWidth="1"/>
    <col min="14858" max="15045" width="9.296875" style="6"/>
    <col min="15046" max="15046" width="32" style="6" customWidth="1"/>
    <col min="15047" max="15047" width="11.5" style="6" bestFit="1" customWidth="1"/>
    <col min="15048" max="15049" width="10.5" style="6" bestFit="1" customWidth="1"/>
    <col min="15050" max="15050" width="12.69921875" style="6" bestFit="1" customWidth="1"/>
    <col min="15051" max="15051" width="0" style="6" hidden="1" customWidth="1"/>
    <col min="15052" max="15052" width="11.5" style="6" bestFit="1" customWidth="1"/>
    <col min="15053" max="15054" width="10.5" style="6" bestFit="1" customWidth="1"/>
    <col min="15055" max="15055" width="12.5" style="6" bestFit="1" customWidth="1"/>
    <col min="15056" max="15056" width="0" style="6" hidden="1" customWidth="1"/>
    <col min="15057" max="15057" width="10.5" style="6" bestFit="1" customWidth="1"/>
    <col min="15058" max="15059" width="9.5" style="6" bestFit="1" customWidth="1"/>
    <col min="15060" max="15060" width="12.5" style="6" bestFit="1" customWidth="1"/>
    <col min="15061" max="15061" width="0" style="6" hidden="1" customWidth="1"/>
    <col min="15062" max="15062" width="10.5" style="6" bestFit="1" customWidth="1"/>
    <col min="15063" max="15064" width="9.5" style="6" bestFit="1" customWidth="1"/>
    <col min="15065" max="15065" width="12.5" style="6" bestFit="1" customWidth="1"/>
    <col min="15066" max="15066" width="0" style="6" hidden="1" customWidth="1"/>
    <col min="15067" max="15067" width="11.5" style="6" bestFit="1" customWidth="1"/>
    <col min="15068" max="15069" width="10.5" style="6" bestFit="1" customWidth="1"/>
    <col min="15070" max="15070" width="12.5" style="6" bestFit="1" customWidth="1"/>
    <col min="15071" max="15071" width="0" style="6" hidden="1" customWidth="1"/>
    <col min="15072" max="15072" width="10.5" style="6" bestFit="1" customWidth="1"/>
    <col min="15073" max="15073" width="9.5" style="6" bestFit="1" customWidth="1"/>
    <col min="15074" max="15074" width="9.69921875" style="6" bestFit="1" customWidth="1"/>
    <col min="15075" max="15075" width="12.69921875" style="6" bestFit="1" customWidth="1"/>
    <col min="15076" max="15076" width="0" style="6" hidden="1" customWidth="1"/>
    <col min="15077" max="15077" width="11.5" style="6" bestFit="1" customWidth="1"/>
    <col min="15078" max="15079" width="10.5" style="6" bestFit="1" customWidth="1"/>
    <col min="15080" max="15080" width="12.5" style="6" bestFit="1" customWidth="1"/>
    <col min="15081" max="15081" width="35.69921875" style="6" bestFit="1" customWidth="1"/>
    <col min="15082" max="15082" width="11.5" style="6" bestFit="1" customWidth="1"/>
    <col min="15083" max="15084" width="10.5" style="6" bestFit="1" customWidth="1"/>
    <col min="15085" max="15085" width="12.69921875" style="6" bestFit="1" customWidth="1"/>
    <col min="15086" max="15086" width="12.5" style="6" bestFit="1" customWidth="1"/>
    <col min="15087" max="15087" width="11.5" style="6" bestFit="1" customWidth="1"/>
    <col min="15088" max="15088" width="10.5" style="6" bestFit="1" customWidth="1"/>
    <col min="15089" max="15089" width="12.69921875" style="6" bestFit="1" customWidth="1"/>
    <col min="15090" max="15090" width="12.5" style="6" bestFit="1" customWidth="1"/>
    <col min="15091" max="15092" width="9.5" style="6" bestFit="1" customWidth="1"/>
    <col min="15093" max="15093" width="12.69921875" style="6" bestFit="1" customWidth="1"/>
    <col min="15094" max="15094" width="10.5" style="6" bestFit="1" customWidth="1"/>
    <col min="15095" max="15096" width="9.5" style="6" bestFit="1" customWidth="1"/>
    <col min="15097" max="15097" width="12.69921875" style="6" bestFit="1" customWidth="1"/>
    <col min="15098" max="15098" width="11.5" style="6" bestFit="1" customWidth="1"/>
    <col min="15099" max="15100" width="10.5" style="6" bestFit="1" customWidth="1"/>
    <col min="15101" max="15101" width="12.69921875" style="6" bestFit="1" customWidth="1"/>
    <col min="15102" max="15102" width="10.5" style="6" bestFit="1" customWidth="1"/>
    <col min="15103" max="15103" width="9.5" style="6" bestFit="1" customWidth="1"/>
    <col min="15104" max="15104" width="9.69921875" style="6" bestFit="1" customWidth="1"/>
    <col min="15105" max="15105" width="12.69921875" style="6" bestFit="1" customWidth="1"/>
    <col min="15106" max="15106" width="11.5" style="6" bestFit="1" customWidth="1"/>
    <col min="15107" max="15108" width="10.5" style="6" bestFit="1" customWidth="1"/>
    <col min="15109" max="15109" width="12.5" style="6" bestFit="1" customWidth="1"/>
    <col min="15110" max="15110" width="12.69921875" style="6" customWidth="1"/>
    <col min="15111" max="15112" width="9.296875" style="6"/>
    <col min="15113" max="15113" width="9.296875" style="6" customWidth="1"/>
    <col min="15114" max="15301" width="9.296875" style="6"/>
    <col min="15302" max="15302" width="32" style="6" customWidth="1"/>
    <col min="15303" max="15303" width="11.5" style="6" bestFit="1" customWidth="1"/>
    <col min="15304" max="15305" width="10.5" style="6" bestFit="1" customWidth="1"/>
    <col min="15306" max="15306" width="12.69921875" style="6" bestFit="1" customWidth="1"/>
    <col min="15307" max="15307" width="0" style="6" hidden="1" customWidth="1"/>
    <col min="15308" max="15308" width="11.5" style="6" bestFit="1" customWidth="1"/>
    <col min="15309" max="15310" width="10.5" style="6" bestFit="1" customWidth="1"/>
    <col min="15311" max="15311" width="12.5" style="6" bestFit="1" customWidth="1"/>
    <col min="15312" max="15312" width="0" style="6" hidden="1" customWidth="1"/>
    <col min="15313" max="15313" width="10.5" style="6" bestFit="1" customWidth="1"/>
    <col min="15314" max="15315" width="9.5" style="6" bestFit="1" customWidth="1"/>
    <col min="15316" max="15316" width="12.5" style="6" bestFit="1" customWidth="1"/>
    <col min="15317" max="15317" width="0" style="6" hidden="1" customWidth="1"/>
    <col min="15318" max="15318" width="10.5" style="6" bestFit="1" customWidth="1"/>
    <col min="15319" max="15320" width="9.5" style="6" bestFit="1" customWidth="1"/>
    <col min="15321" max="15321" width="12.5" style="6" bestFit="1" customWidth="1"/>
    <col min="15322" max="15322" width="0" style="6" hidden="1" customWidth="1"/>
    <col min="15323" max="15323" width="11.5" style="6" bestFit="1" customWidth="1"/>
    <col min="15324" max="15325" width="10.5" style="6" bestFit="1" customWidth="1"/>
    <col min="15326" max="15326" width="12.5" style="6" bestFit="1" customWidth="1"/>
    <col min="15327" max="15327" width="0" style="6" hidden="1" customWidth="1"/>
    <col min="15328" max="15328" width="10.5" style="6" bestFit="1" customWidth="1"/>
    <col min="15329" max="15329" width="9.5" style="6" bestFit="1" customWidth="1"/>
    <col min="15330" max="15330" width="9.69921875" style="6" bestFit="1" customWidth="1"/>
    <col min="15331" max="15331" width="12.69921875" style="6" bestFit="1" customWidth="1"/>
    <col min="15332" max="15332" width="0" style="6" hidden="1" customWidth="1"/>
    <col min="15333" max="15333" width="11.5" style="6" bestFit="1" customWidth="1"/>
    <col min="15334" max="15335" width="10.5" style="6" bestFit="1" customWidth="1"/>
    <col min="15336" max="15336" width="12.5" style="6" bestFit="1" customWidth="1"/>
    <col min="15337" max="15337" width="35.69921875" style="6" bestFit="1" customWidth="1"/>
    <col min="15338" max="15338" width="11.5" style="6" bestFit="1" customWidth="1"/>
    <col min="15339" max="15340" width="10.5" style="6" bestFit="1" customWidth="1"/>
    <col min="15341" max="15341" width="12.69921875" style="6" bestFit="1" customWidth="1"/>
    <col min="15342" max="15342" width="12.5" style="6" bestFit="1" customWidth="1"/>
    <col min="15343" max="15343" width="11.5" style="6" bestFit="1" customWidth="1"/>
    <col min="15344" max="15344" width="10.5" style="6" bestFit="1" customWidth="1"/>
    <col min="15345" max="15345" width="12.69921875" style="6" bestFit="1" customWidth="1"/>
    <col min="15346" max="15346" width="12.5" style="6" bestFit="1" customWidth="1"/>
    <col min="15347" max="15348" width="9.5" style="6" bestFit="1" customWidth="1"/>
    <col min="15349" max="15349" width="12.69921875" style="6" bestFit="1" customWidth="1"/>
    <col min="15350" max="15350" width="10.5" style="6" bestFit="1" customWidth="1"/>
    <col min="15351" max="15352" width="9.5" style="6" bestFit="1" customWidth="1"/>
    <col min="15353" max="15353" width="12.69921875" style="6" bestFit="1" customWidth="1"/>
    <col min="15354" max="15354" width="11.5" style="6" bestFit="1" customWidth="1"/>
    <col min="15355" max="15356" width="10.5" style="6" bestFit="1" customWidth="1"/>
    <col min="15357" max="15357" width="12.69921875" style="6" bestFit="1" customWidth="1"/>
    <col min="15358" max="15358" width="10.5" style="6" bestFit="1" customWidth="1"/>
    <col min="15359" max="15359" width="9.5" style="6" bestFit="1" customWidth="1"/>
    <col min="15360" max="15360" width="9.69921875" style="6" bestFit="1" customWidth="1"/>
    <col min="15361" max="15361" width="12.69921875" style="6" bestFit="1" customWidth="1"/>
    <col min="15362" max="15362" width="11.5" style="6" bestFit="1" customWidth="1"/>
    <col min="15363" max="15364" width="10.5" style="6" bestFit="1" customWidth="1"/>
    <col min="15365" max="15365" width="12.5" style="6" bestFit="1" customWidth="1"/>
    <col min="15366" max="15366" width="12.69921875" style="6" customWidth="1"/>
    <col min="15367" max="15368" width="9.296875" style="6"/>
    <col min="15369" max="15369" width="9.296875" style="6" customWidth="1"/>
    <col min="15370" max="15557" width="9.296875" style="6"/>
    <col min="15558" max="15558" width="32" style="6" customWidth="1"/>
    <col min="15559" max="15559" width="11.5" style="6" bestFit="1" customWidth="1"/>
    <col min="15560" max="15561" width="10.5" style="6" bestFit="1" customWidth="1"/>
    <col min="15562" max="15562" width="12.69921875" style="6" bestFit="1" customWidth="1"/>
    <col min="15563" max="15563" width="0" style="6" hidden="1" customWidth="1"/>
    <col min="15564" max="15564" width="11.5" style="6" bestFit="1" customWidth="1"/>
    <col min="15565" max="15566" width="10.5" style="6" bestFit="1" customWidth="1"/>
    <col min="15567" max="15567" width="12.5" style="6" bestFit="1" customWidth="1"/>
    <col min="15568" max="15568" width="0" style="6" hidden="1" customWidth="1"/>
    <col min="15569" max="15569" width="10.5" style="6" bestFit="1" customWidth="1"/>
    <col min="15570" max="15571" width="9.5" style="6" bestFit="1" customWidth="1"/>
    <col min="15572" max="15572" width="12.5" style="6" bestFit="1" customWidth="1"/>
    <col min="15573" max="15573" width="0" style="6" hidden="1" customWidth="1"/>
    <col min="15574" max="15574" width="10.5" style="6" bestFit="1" customWidth="1"/>
    <col min="15575" max="15576" width="9.5" style="6" bestFit="1" customWidth="1"/>
    <col min="15577" max="15577" width="12.5" style="6" bestFit="1" customWidth="1"/>
    <col min="15578" max="15578" width="0" style="6" hidden="1" customWidth="1"/>
    <col min="15579" max="15579" width="11.5" style="6" bestFit="1" customWidth="1"/>
    <col min="15580" max="15581" width="10.5" style="6" bestFit="1" customWidth="1"/>
    <col min="15582" max="15582" width="12.5" style="6" bestFit="1" customWidth="1"/>
    <col min="15583" max="15583" width="0" style="6" hidden="1" customWidth="1"/>
    <col min="15584" max="15584" width="10.5" style="6" bestFit="1" customWidth="1"/>
    <col min="15585" max="15585" width="9.5" style="6" bestFit="1" customWidth="1"/>
    <col min="15586" max="15586" width="9.69921875" style="6" bestFit="1" customWidth="1"/>
    <col min="15587" max="15587" width="12.69921875" style="6" bestFit="1" customWidth="1"/>
    <col min="15588" max="15588" width="0" style="6" hidden="1" customWidth="1"/>
    <col min="15589" max="15589" width="11.5" style="6" bestFit="1" customWidth="1"/>
    <col min="15590" max="15591" width="10.5" style="6" bestFit="1" customWidth="1"/>
    <col min="15592" max="15592" width="12.5" style="6" bestFit="1" customWidth="1"/>
    <col min="15593" max="15593" width="35.69921875" style="6" bestFit="1" customWidth="1"/>
    <col min="15594" max="15594" width="11.5" style="6" bestFit="1" customWidth="1"/>
    <col min="15595" max="15596" width="10.5" style="6" bestFit="1" customWidth="1"/>
    <col min="15597" max="15597" width="12.69921875" style="6" bestFit="1" customWidth="1"/>
    <col min="15598" max="15598" width="12.5" style="6" bestFit="1" customWidth="1"/>
    <col min="15599" max="15599" width="11.5" style="6" bestFit="1" customWidth="1"/>
    <col min="15600" max="15600" width="10.5" style="6" bestFit="1" customWidth="1"/>
    <col min="15601" max="15601" width="12.69921875" style="6" bestFit="1" customWidth="1"/>
    <col min="15602" max="15602" width="12.5" style="6" bestFit="1" customWidth="1"/>
    <col min="15603" max="15604" width="9.5" style="6" bestFit="1" customWidth="1"/>
    <col min="15605" max="15605" width="12.69921875" style="6" bestFit="1" customWidth="1"/>
    <col min="15606" max="15606" width="10.5" style="6" bestFit="1" customWidth="1"/>
    <col min="15607" max="15608" width="9.5" style="6" bestFit="1" customWidth="1"/>
    <col min="15609" max="15609" width="12.69921875" style="6" bestFit="1" customWidth="1"/>
    <col min="15610" max="15610" width="11.5" style="6" bestFit="1" customWidth="1"/>
    <col min="15611" max="15612" width="10.5" style="6" bestFit="1" customWidth="1"/>
    <col min="15613" max="15613" width="12.69921875" style="6" bestFit="1" customWidth="1"/>
    <col min="15614" max="15614" width="10.5" style="6" bestFit="1" customWidth="1"/>
    <col min="15615" max="15615" width="9.5" style="6" bestFit="1" customWidth="1"/>
    <col min="15616" max="15616" width="9.69921875" style="6" bestFit="1" customWidth="1"/>
    <col min="15617" max="15617" width="12.69921875" style="6" bestFit="1" customWidth="1"/>
    <col min="15618" max="15618" width="11.5" style="6" bestFit="1" customWidth="1"/>
    <col min="15619" max="15620" width="10.5" style="6" bestFit="1" customWidth="1"/>
    <col min="15621" max="15621" width="12.5" style="6" bestFit="1" customWidth="1"/>
    <col min="15622" max="15622" width="12.69921875" style="6" customWidth="1"/>
    <col min="15623" max="15624" width="9.296875" style="6"/>
    <col min="15625" max="15625" width="9.296875" style="6" customWidth="1"/>
    <col min="15626" max="15813" width="9.296875" style="6"/>
    <col min="15814" max="15814" width="32" style="6" customWidth="1"/>
    <col min="15815" max="15815" width="11.5" style="6" bestFit="1" customWidth="1"/>
    <col min="15816" max="15817" width="10.5" style="6" bestFit="1" customWidth="1"/>
    <col min="15818" max="15818" width="12.69921875" style="6" bestFit="1" customWidth="1"/>
    <col min="15819" max="15819" width="0" style="6" hidden="1" customWidth="1"/>
    <col min="15820" max="15820" width="11.5" style="6" bestFit="1" customWidth="1"/>
    <col min="15821" max="15822" width="10.5" style="6" bestFit="1" customWidth="1"/>
    <col min="15823" max="15823" width="12.5" style="6" bestFit="1" customWidth="1"/>
    <col min="15824" max="15824" width="0" style="6" hidden="1" customWidth="1"/>
    <col min="15825" max="15825" width="10.5" style="6" bestFit="1" customWidth="1"/>
    <col min="15826" max="15827" width="9.5" style="6" bestFit="1" customWidth="1"/>
    <col min="15828" max="15828" width="12.5" style="6" bestFit="1" customWidth="1"/>
    <col min="15829" max="15829" width="0" style="6" hidden="1" customWidth="1"/>
    <col min="15830" max="15830" width="10.5" style="6" bestFit="1" customWidth="1"/>
    <col min="15831" max="15832" width="9.5" style="6" bestFit="1" customWidth="1"/>
    <col min="15833" max="15833" width="12.5" style="6" bestFit="1" customWidth="1"/>
    <col min="15834" max="15834" width="0" style="6" hidden="1" customWidth="1"/>
    <col min="15835" max="15835" width="11.5" style="6" bestFit="1" customWidth="1"/>
    <col min="15836" max="15837" width="10.5" style="6" bestFit="1" customWidth="1"/>
    <col min="15838" max="15838" width="12.5" style="6" bestFit="1" customWidth="1"/>
    <col min="15839" max="15839" width="0" style="6" hidden="1" customWidth="1"/>
    <col min="15840" max="15840" width="10.5" style="6" bestFit="1" customWidth="1"/>
    <col min="15841" max="15841" width="9.5" style="6" bestFit="1" customWidth="1"/>
    <col min="15842" max="15842" width="9.69921875" style="6" bestFit="1" customWidth="1"/>
    <col min="15843" max="15843" width="12.69921875" style="6" bestFit="1" customWidth="1"/>
    <col min="15844" max="15844" width="0" style="6" hidden="1" customWidth="1"/>
    <col min="15845" max="15845" width="11.5" style="6" bestFit="1" customWidth="1"/>
    <col min="15846" max="15847" width="10.5" style="6" bestFit="1" customWidth="1"/>
    <col min="15848" max="15848" width="12.5" style="6" bestFit="1" customWidth="1"/>
    <col min="15849" max="15849" width="35.69921875" style="6" bestFit="1" customWidth="1"/>
    <col min="15850" max="15850" width="11.5" style="6" bestFit="1" customWidth="1"/>
    <col min="15851" max="15852" width="10.5" style="6" bestFit="1" customWidth="1"/>
    <col min="15853" max="15853" width="12.69921875" style="6" bestFit="1" customWidth="1"/>
    <col min="15854" max="15854" width="12.5" style="6" bestFit="1" customWidth="1"/>
    <col min="15855" max="15855" width="11.5" style="6" bestFit="1" customWidth="1"/>
    <col min="15856" max="15856" width="10.5" style="6" bestFit="1" customWidth="1"/>
    <col min="15857" max="15857" width="12.69921875" style="6" bestFit="1" customWidth="1"/>
    <col min="15858" max="15858" width="12.5" style="6" bestFit="1" customWidth="1"/>
    <col min="15859" max="15860" width="9.5" style="6" bestFit="1" customWidth="1"/>
    <col min="15861" max="15861" width="12.69921875" style="6" bestFit="1" customWidth="1"/>
    <col min="15862" max="15862" width="10.5" style="6" bestFit="1" customWidth="1"/>
    <col min="15863" max="15864" width="9.5" style="6" bestFit="1" customWidth="1"/>
    <col min="15865" max="15865" width="12.69921875" style="6" bestFit="1" customWidth="1"/>
    <col min="15866" max="15866" width="11.5" style="6" bestFit="1" customWidth="1"/>
    <col min="15867" max="15868" width="10.5" style="6" bestFit="1" customWidth="1"/>
    <col min="15869" max="15869" width="12.69921875" style="6" bestFit="1" customWidth="1"/>
    <col min="15870" max="15870" width="10.5" style="6" bestFit="1" customWidth="1"/>
    <col min="15871" max="15871" width="9.5" style="6" bestFit="1" customWidth="1"/>
    <col min="15872" max="15872" width="9.69921875" style="6" bestFit="1" customWidth="1"/>
    <col min="15873" max="15873" width="12.69921875" style="6" bestFit="1" customWidth="1"/>
    <col min="15874" max="15874" width="11.5" style="6" bestFit="1" customWidth="1"/>
    <col min="15875" max="15876" width="10.5" style="6" bestFit="1" customWidth="1"/>
    <col min="15877" max="15877" width="12.5" style="6" bestFit="1" customWidth="1"/>
    <col min="15878" max="15878" width="12.69921875" style="6" customWidth="1"/>
    <col min="15879" max="15880" width="9.296875" style="6"/>
    <col min="15881" max="15881" width="9.296875" style="6" customWidth="1"/>
    <col min="15882" max="16069" width="9.296875" style="6"/>
    <col min="16070" max="16070" width="32" style="6" customWidth="1"/>
    <col min="16071" max="16071" width="11.5" style="6" bestFit="1" customWidth="1"/>
    <col min="16072" max="16073" width="10.5" style="6" bestFit="1" customWidth="1"/>
    <col min="16074" max="16074" width="12.69921875" style="6" bestFit="1" customWidth="1"/>
    <col min="16075" max="16075" width="0" style="6" hidden="1" customWidth="1"/>
    <col min="16076" max="16076" width="11.5" style="6" bestFit="1" customWidth="1"/>
    <col min="16077" max="16078" width="10.5" style="6" bestFit="1" customWidth="1"/>
    <col min="16079" max="16079" width="12.5" style="6" bestFit="1" customWidth="1"/>
    <col min="16080" max="16080" width="0" style="6" hidden="1" customWidth="1"/>
    <col min="16081" max="16081" width="10.5" style="6" bestFit="1" customWidth="1"/>
    <col min="16082" max="16083" width="9.5" style="6" bestFit="1" customWidth="1"/>
    <col min="16084" max="16084" width="12.5" style="6" bestFit="1" customWidth="1"/>
    <col min="16085" max="16085" width="0" style="6" hidden="1" customWidth="1"/>
    <col min="16086" max="16086" width="10.5" style="6" bestFit="1" customWidth="1"/>
    <col min="16087" max="16088" width="9.5" style="6" bestFit="1" customWidth="1"/>
    <col min="16089" max="16089" width="12.5" style="6" bestFit="1" customWidth="1"/>
    <col min="16090" max="16090" width="0" style="6" hidden="1" customWidth="1"/>
    <col min="16091" max="16091" width="11.5" style="6" bestFit="1" customWidth="1"/>
    <col min="16092" max="16093" width="10.5" style="6" bestFit="1" customWidth="1"/>
    <col min="16094" max="16094" width="12.5" style="6" bestFit="1" customWidth="1"/>
    <col min="16095" max="16095" width="0" style="6" hidden="1" customWidth="1"/>
    <col min="16096" max="16096" width="10.5" style="6" bestFit="1" customWidth="1"/>
    <col min="16097" max="16097" width="9.5" style="6" bestFit="1" customWidth="1"/>
    <col min="16098" max="16098" width="9.69921875" style="6" bestFit="1" customWidth="1"/>
    <col min="16099" max="16099" width="12.69921875" style="6" bestFit="1" customWidth="1"/>
    <col min="16100" max="16100" width="0" style="6" hidden="1" customWidth="1"/>
    <col min="16101" max="16101" width="11.5" style="6" bestFit="1" customWidth="1"/>
    <col min="16102" max="16103" width="10.5" style="6" bestFit="1" customWidth="1"/>
    <col min="16104" max="16104" width="12.5" style="6" bestFit="1" customWidth="1"/>
    <col min="16105" max="16105" width="35.69921875" style="6" bestFit="1" customWidth="1"/>
    <col min="16106" max="16106" width="11.5" style="6" bestFit="1" customWidth="1"/>
    <col min="16107" max="16108" width="10.5" style="6" bestFit="1" customWidth="1"/>
    <col min="16109" max="16109" width="12.69921875" style="6" bestFit="1" customWidth="1"/>
    <col min="16110" max="16110" width="12.5" style="6" bestFit="1" customWidth="1"/>
    <col min="16111" max="16111" width="11.5" style="6" bestFit="1" customWidth="1"/>
    <col min="16112" max="16112" width="10.5" style="6" bestFit="1" customWidth="1"/>
    <col min="16113" max="16113" width="12.69921875" style="6" bestFit="1" customWidth="1"/>
    <col min="16114" max="16114" width="12.5" style="6" bestFit="1" customWidth="1"/>
    <col min="16115" max="16116" width="9.5" style="6" bestFit="1" customWidth="1"/>
    <col min="16117" max="16117" width="12.69921875" style="6" bestFit="1" customWidth="1"/>
    <col min="16118" max="16118" width="10.5" style="6" bestFit="1" customWidth="1"/>
    <col min="16119" max="16120" width="9.5" style="6" bestFit="1" customWidth="1"/>
    <col min="16121" max="16121" width="12.69921875" style="6" bestFit="1" customWidth="1"/>
    <col min="16122" max="16122" width="11.5" style="6" bestFit="1" customWidth="1"/>
    <col min="16123" max="16124" width="10.5" style="6" bestFit="1" customWidth="1"/>
    <col min="16125" max="16125" width="12.69921875" style="6" bestFit="1" customWidth="1"/>
    <col min="16126" max="16126" width="10.5" style="6" bestFit="1" customWidth="1"/>
    <col min="16127" max="16127" width="9.5" style="6" bestFit="1" customWidth="1"/>
    <col min="16128" max="16128" width="9.69921875" style="6" bestFit="1" customWidth="1"/>
    <col min="16129" max="16129" width="12.69921875" style="6" bestFit="1" customWidth="1"/>
    <col min="16130" max="16130" width="11.5" style="6" bestFit="1" customWidth="1"/>
    <col min="16131" max="16132" width="10.5" style="6" bestFit="1" customWidth="1"/>
    <col min="16133" max="16133" width="12.5" style="6" bestFit="1" customWidth="1"/>
    <col min="16134" max="16134" width="12.69921875" style="6" customWidth="1"/>
    <col min="16135" max="16136" width="9.296875" style="6"/>
    <col min="16137" max="16137" width="9.296875" style="6" customWidth="1"/>
    <col min="16138" max="16384" width="9.296875" style="6"/>
  </cols>
  <sheetData>
    <row r="1" spans="1:36" ht="30" customHeight="1" x14ac:dyDescent="0.2">
      <c r="A1" s="22" t="s">
        <v>44</v>
      </c>
      <c r="B1" s="34" t="s">
        <v>46</v>
      </c>
      <c r="D1" s="34"/>
      <c r="E1" s="34"/>
      <c r="F1" s="35"/>
      <c r="G1" s="10"/>
    </row>
    <row r="2" spans="1:36" ht="30" customHeight="1" x14ac:dyDescent="0.2">
      <c r="A2" s="22" t="s">
        <v>40</v>
      </c>
      <c r="B2" s="34" t="s">
        <v>46</v>
      </c>
      <c r="D2" s="34"/>
      <c r="E2" s="34"/>
      <c r="F2" s="35"/>
      <c r="G2" s="10"/>
    </row>
    <row r="3" spans="1:36" ht="14.5" x14ac:dyDescent="0.2">
      <c r="A3" s="22">
        <v>2019</v>
      </c>
    </row>
    <row r="4" spans="1:36" ht="15" thickBot="1" x14ac:dyDescent="0.25">
      <c r="A4" s="36">
        <f>A3-1</f>
        <v>2018</v>
      </c>
    </row>
    <row r="5" spans="1:36" s="8" customFormat="1" ht="13.5" thickBot="1" x14ac:dyDescent="0.3">
      <c r="A5"/>
      <c r="B5" s="43" t="s">
        <v>18</v>
      </c>
      <c r="C5" s="44"/>
      <c r="D5" s="44"/>
      <c r="E5" s="44"/>
      <c r="F5" s="45"/>
      <c r="G5" s="37" t="s">
        <v>19</v>
      </c>
      <c r="H5" s="38"/>
      <c r="I5" s="38"/>
      <c r="J5" s="38"/>
      <c r="K5" s="39"/>
      <c r="L5" s="40" t="s">
        <v>33</v>
      </c>
      <c r="M5" s="41"/>
      <c r="N5" s="41"/>
      <c r="O5" s="41"/>
      <c r="P5" s="42"/>
      <c r="Q5" s="43" t="s">
        <v>20</v>
      </c>
      <c r="R5" s="44"/>
      <c r="S5" s="44"/>
      <c r="T5" s="44"/>
      <c r="U5" s="45"/>
      <c r="V5" s="37" t="s">
        <v>21</v>
      </c>
      <c r="W5" s="38"/>
      <c r="X5" s="38"/>
      <c r="Y5" s="38"/>
      <c r="Z5" s="39"/>
      <c r="AA5" s="40" t="s">
        <v>34</v>
      </c>
      <c r="AB5" s="41"/>
      <c r="AC5" s="41"/>
      <c r="AD5" s="41"/>
      <c r="AE5" s="42"/>
      <c r="AF5" s="40" t="s">
        <v>22</v>
      </c>
      <c r="AG5" s="41"/>
      <c r="AH5" s="41"/>
      <c r="AI5" s="41"/>
      <c r="AJ5" s="42"/>
    </row>
    <row r="6" spans="1:36" ht="116" x14ac:dyDescent="0.2">
      <c r="A6" s="7"/>
      <c r="B6" s="12" t="s">
        <v>31</v>
      </c>
      <c r="C6" s="13" t="s">
        <v>3</v>
      </c>
      <c r="D6" s="13" t="s">
        <v>4</v>
      </c>
      <c r="E6" s="14" t="s">
        <v>32</v>
      </c>
      <c r="F6" s="15" t="s">
        <v>6</v>
      </c>
      <c r="G6" s="12" t="s">
        <v>31</v>
      </c>
      <c r="H6" s="13" t="s">
        <v>3</v>
      </c>
      <c r="I6" s="13" t="s">
        <v>4</v>
      </c>
      <c r="J6" s="14" t="s">
        <v>32</v>
      </c>
      <c r="K6" s="15" t="s">
        <v>6</v>
      </c>
      <c r="L6" s="12" t="s">
        <v>31</v>
      </c>
      <c r="M6" s="13" t="s">
        <v>3</v>
      </c>
      <c r="N6" s="13" t="s">
        <v>4</v>
      </c>
      <c r="O6" s="14" t="s">
        <v>32</v>
      </c>
      <c r="P6" s="15" t="s">
        <v>6</v>
      </c>
      <c r="Q6" s="12" t="s">
        <v>31</v>
      </c>
      <c r="R6" s="13" t="s">
        <v>3</v>
      </c>
      <c r="S6" s="13" t="s">
        <v>4</v>
      </c>
      <c r="T6" s="14" t="s">
        <v>32</v>
      </c>
      <c r="U6" s="15" t="s">
        <v>6</v>
      </c>
      <c r="V6" s="12" t="s">
        <v>31</v>
      </c>
      <c r="W6" s="13" t="s">
        <v>3</v>
      </c>
      <c r="X6" s="13" t="s">
        <v>4</v>
      </c>
      <c r="Y6" s="14" t="s">
        <v>32</v>
      </c>
      <c r="Z6" s="15" t="s">
        <v>6</v>
      </c>
      <c r="AA6" s="12" t="s">
        <v>31</v>
      </c>
      <c r="AB6" s="13" t="s">
        <v>3</v>
      </c>
      <c r="AC6" s="13" t="s">
        <v>4</v>
      </c>
      <c r="AD6" s="14" t="s">
        <v>32</v>
      </c>
      <c r="AE6" s="15" t="s">
        <v>6</v>
      </c>
      <c r="AF6" s="12" t="s">
        <v>31</v>
      </c>
      <c r="AG6" s="13" t="s">
        <v>3</v>
      </c>
      <c r="AH6" s="13" t="s">
        <v>4</v>
      </c>
      <c r="AI6" s="14" t="s">
        <v>32</v>
      </c>
      <c r="AJ6" s="15" t="s">
        <v>6</v>
      </c>
    </row>
    <row r="7" spans="1:36" x14ac:dyDescent="0.2">
      <c r="A7" s="9" t="s">
        <v>23</v>
      </c>
      <c r="B7" s="18">
        <v>1179117</v>
      </c>
      <c r="C7" s="16">
        <v>372652</v>
      </c>
      <c r="D7" s="16">
        <v>1334</v>
      </c>
      <c r="E7" s="16">
        <v>764816</v>
      </c>
      <c r="F7" s="20">
        <v>121702</v>
      </c>
      <c r="G7" s="18">
        <v>407103</v>
      </c>
      <c r="H7" s="16">
        <v>133121</v>
      </c>
      <c r="I7" s="16">
        <v>-28604</v>
      </c>
      <c r="J7" s="16">
        <v>317630</v>
      </c>
      <c r="K7" s="20">
        <v>17693</v>
      </c>
      <c r="L7" s="18">
        <v>107048</v>
      </c>
      <c r="M7" s="16">
        <v>30183</v>
      </c>
      <c r="N7" s="16">
        <v>-1301</v>
      </c>
      <c r="O7" s="16">
        <v>66243</v>
      </c>
      <c r="P7" s="20">
        <v>6825</v>
      </c>
      <c r="Q7" s="18">
        <v>54451</v>
      </c>
      <c r="R7" s="16">
        <v>18001</v>
      </c>
      <c r="S7" s="16">
        <v>-943</v>
      </c>
      <c r="T7" s="16">
        <v>40665</v>
      </c>
      <c r="U7" s="20">
        <v>10661</v>
      </c>
      <c r="V7" s="18">
        <v>414672</v>
      </c>
      <c r="W7" s="16">
        <v>131767</v>
      </c>
      <c r="X7" s="16">
        <v>-23531</v>
      </c>
      <c r="Y7" s="16">
        <v>358014</v>
      </c>
      <c r="Z7" s="20">
        <v>2070</v>
      </c>
      <c r="AA7" s="18">
        <v>51389</v>
      </c>
      <c r="AB7" s="16">
        <v>17792</v>
      </c>
      <c r="AC7" s="16">
        <v>-14483</v>
      </c>
      <c r="AD7" s="16">
        <v>43290</v>
      </c>
      <c r="AE7" s="20">
        <v>16777</v>
      </c>
      <c r="AF7" s="18">
        <v>922084</v>
      </c>
      <c r="AG7" s="16">
        <v>301614</v>
      </c>
      <c r="AH7" s="16">
        <v>837</v>
      </c>
      <c r="AI7" s="16">
        <v>725883</v>
      </c>
      <c r="AJ7" s="20">
        <v>87204</v>
      </c>
    </row>
    <row r="8" spans="1:36" s="10" customFormat="1" x14ac:dyDescent="0.2">
      <c r="A8" s="9" t="s">
        <v>14</v>
      </c>
      <c r="B8" s="18">
        <v>1149044</v>
      </c>
      <c r="C8" s="16">
        <v>372196</v>
      </c>
      <c r="D8" s="16">
        <v>-30073</v>
      </c>
      <c r="E8" s="16">
        <v>740642</v>
      </c>
      <c r="F8" s="20">
        <v>114729</v>
      </c>
      <c r="G8" s="18">
        <v>385503</v>
      </c>
      <c r="H8" s="16">
        <v>128305</v>
      </c>
      <c r="I8" s="16">
        <v>-21600</v>
      </c>
      <c r="J8" s="16">
        <v>302820</v>
      </c>
      <c r="K8" s="20">
        <v>14506</v>
      </c>
      <c r="L8" s="18">
        <v>95689</v>
      </c>
      <c r="M8" s="16">
        <v>28162</v>
      </c>
      <c r="N8" s="16">
        <v>-11359</v>
      </c>
      <c r="O8" s="16">
        <v>66047</v>
      </c>
      <c r="P8" s="20">
        <v>5529</v>
      </c>
      <c r="Q8" s="18">
        <v>55777</v>
      </c>
      <c r="R8" s="16">
        <v>18985</v>
      </c>
      <c r="S8" s="16">
        <v>1326</v>
      </c>
      <c r="T8" s="16">
        <v>39686</v>
      </c>
      <c r="U8" s="20">
        <v>8171</v>
      </c>
      <c r="V8" s="18">
        <v>394969</v>
      </c>
      <c r="W8" s="16">
        <v>128654</v>
      </c>
      <c r="X8" s="16">
        <v>-19703</v>
      </c>
      <c r="Y8" s="16">
        <v>368789</v>
      </c>
      <c r="Z8" s="20">
        <v>2201</v>
      </c>
      <c r="AA8" s="18">
        <v>53329</v>
      </c>
      <c r="AB8" s="16">
        <v>17116</v>
      </c>
      <c r="AC8" s="16">
        <v>1940</v>
      </c>
      <c r="AD8" s="16">
        <v>43156</v>
      </c>
      <c r="AE8" s="20">
        <v>16155</v>
      </c>
      <c r="AF8" s="18">
        <v>882281</v>
      </c>
      <c r="AG8" s="16">
        <v>295963</v>
      </c>
      <c r="AH8" s="16">
        <v>-39802</v>
      </c>
      <c r="AI8" s="16">
        <v>720965</v>
      </c>
      <c r="AJ8" s="20">
        <v>85751</v>
      </c>
    </row>
    <row r="9" spans="1:36" s="10" customFormat="1" x14ac:dyDescent="0.2">
      <c r="A9" s="9" t="s">
        <v>15</v>
      </c>
      <c r="B9" s="18">
        <v>1061322</v>
      </c>
      <c r="C9" s="16">
        <v>397177</v>
      </c>
      <c r="D9" s="16">
        <v>-87722</v>
      </c>
      <c r="E9" s="16">
        <v>705005</v>
      </c>
      <c r="F9" s="20">
        <v>121308</v>
      </c>
      <c r="G9" s="18">
        <v>352590</v>
      </c>
      <c r="H9" s="16">
        <v>135080</v>
      </c>
      <c r="I9" s="16">
        <v>-32913</v>
      </c>
      <c r="J9" s="16">
        <v>283678</v>
      </c>
      <c r="K9" s="20">
        <v>14201</v>
      </c>
      <c r="L9" s="18">
        <v>95184</v>
      </c>
      <c r="M9" s="16">
        <v>31483</v>
      </c>
      <c r="N9" s="16">
        <v>-505</v>
      </c>
      <c r="O9" s="16">
        <v>64474</v>
      </c>
      <c r="P9" s="20">
        <v>9119</v>
      </c>
      <c r="Q9" s="18">
        <v>43025</v>
      </c>
      <c r="R9" s="16">
        <v>17496</v>
      </c>
      <c r="S9" s="16">
        <v>-12752</v>
      </c>
      <c r="T9" s="16">
        <v>34756</v>
      </c>
      <c r="U9" s="20">
        <v>7876</v>
      </c>
      <c r="V9" s="18">
        <v>353771</v>
      </c>
      <c r="W9" s="16">
        <v>135037</v>
      </c>
      <c r="X9" s="16">
        <v>-41198</v>
      </c>
      <c r="Y9" s="16">
        <v>307553</v>
      </c>
      <c r="Z9" s="20">
        <v>1892</v>
      </c>
      <c r="AA9" s="18">
        <v>74623</v>
      </c>
      <c r="AB9" s="16">
        <v>19161</v>
      </c>
      <c r="AC9" s="16">
        <v>21294</v>
      </c>
      <c r="AD9" s="16">
        <v>39255</v>
      </c>
      <c r="AE9" s="20">
        <v>16009</v>
      </c>
      <c r="AF9" s="18">
        <v>813231</v>
      </c>
      <c r="AG9" s="16">
        <v>309529</v>
      </c>
      <c r="AH9" s="16">
        <v>-69050</v>
      </c>
      <c r="AI9" s="16">
        <v>656218</v>
      </c>
      <c r="AJ9" s="20">
        <v>85489</v>
      </c>
    </row>
    <row r="10" spans="1:36" s="10" customFormat="1" x14ac:dyDescent="0.2">
      <c r="A10" s="9" t="s">
        <v>16</v>
      </c>
      <c r="B10" s="18">
        <v>731455</v>
      </c>
      <c r="C10" s="16">
        <v>380631</v>
      </c>
      <c r="D10" s="16">
        <v>-329867</v>
      </c>
      <c r="E10" s="16">
        <v>482918</v>
      </c>
      <c r="F10" s="20">
        <v>84353</v>
      </c>
      <c r="G10" s="18">
        <v>262571</v>
      </c>
      <c r="H10" s="16">
        <v>141256</v>
      </c>
      <c r="I10" s="16">
        <v>-90018</v>
      </c>
      <c r="J10" s="16">
        <v>190831</v>
      </c>
      <c r="K10" s="20">
        <v>2992</v>
      </c>
      <c r="L10" s="18">
        <v>68931</v>
      </c>
      <c r="M10" s="16">
        <v>32636</v>
      </c>
      <c r="N10" s="16">
        <v>-26253</v>
      </c>
      <c r="O10" s="16">
        <v>41804</v>
      </c>
      <c r="P10" s="20">
        <v>4520</v>
      </c>
      <c r="Q10" s="18">
        <v>30840</v>
      </c>
      <c r="R10" s="16">
        <v>16590</v>
      </c>
      <c r="S10" s="16">
        <v>-12185</v>
      </c>
      <c r="T10" s="16">
        <v>24036</v>
      </c>
      <c r="U10" s="20">
        <v>5731</v>
      </c>
      <c r="V10" s="18">
        <v>269096</v>
      </c>
      <c r="W10" s="16">
        <v>136215</v>
      </c>
      <c r="X10" s="16">
        <v>-84675</v>
      </c>
      <c r="Y10" s="16">
        <v>162640</v>
      </c>
      <c r="Z10" s="20">
        <v>1199</v>
      </c>
      <c r="AA10" s="18">
        <v>26744</v>
      </c>
      <c r="AB10" s="16">
        <v>19297</v>
      </c>
      <c r="AC10" s="16">
        <v>-47879</v>
      </c>
      <c r="AD10" s="16">
        <v>23526</v>
      </c>
      <c r="AE10" s="20">
        <v>9718</v>
      </c>
      <c r="AF10" s="18">
        <v>564610</v>
      </c>
      <c r="AG10" s="16">
        <v>293581</v>
      </c>
      <c r="AH10" s="16">
        <v>-248622</v>
      </c>
      <c r="AI10" s="16">
        <v>447308</v>
      </c>
      <c r="AJ10" s="20">
        <v>59078</v>
      </c>
    </row>
    <row r="11" spans="1:36" s="10" customFormat="1" x14ac:dyDescent="0.2">
      <c r="A11" s="9" t="s">
        <v>17</v>
      </c>
      <c r="B11" s="18">
        <v>721520</v>
      </c>
      <c r="C11" s="16">
        <v>362500</v>
      </c>
      <c r="D11" s="16">
        <v>-9935</v>
      </c>
      <c r="E11" s="16">
        <v>317756</v>
      </c>
      <c r="F11" s="20">
        <v>15656</v>
      </c>
      <c r="G11" s="18">
        <v>257109</v>
      </c>
      <c r="H11" s="16">
        <v>129077</v>
      </c>
      <c r="I11" s="16">
        <v>-5462</v>
      </c>
      <c r="J11" s="16">
        <v>133850</v>
      </c>
      <c r="K11" s="20">
        <v>758</v>
      </c>
      <c r="L11" s="18">
        <v>58160</v>
      </c>
      <c r="M11" s="16">
        <v>27842</v>
      </c>
      <c r="N11" s="16">
        <v>-10771</v>
      </c>
      <c r="O11" s="16">
        <v>23702</v>
      </c>
      <c r="P11" s="20">
        <v>1852</v>
      </c>
      <c r="Q11" s="18">
        <v>28327</v>
      </c>
      <c r="R11" s="16">
        <v>14344</v>
      </c>
      <c r="S11" s="16">
        <v>-2513</v>
      </c>
      <c r="T11" s="16">
        <v>13591</v>
      </c>
      <c r="U11" s="20">
        <v>2789</v>
      </c>
      <c r="V11" s="18">
        <v>259854</v>
      </c>
      <c r="W11" s="16">
        <v>130272</v>
      </c>
      <c r="X11" s="16">
        <v>-9242</v>
      </c>
      <c r="Y11" s="16">
        <v>119426</v>
      </c>
      <c r="Z11" s="20">
        <v>457</v>
      </c>
      <c r="AA11" s="18">
        <v>40604</v>
      </c>
      <c r="AB11" s="16">
        <v>17407</v>
      </c>
      <c r="AC11" s="16">
        <v>13861</v>
      </c>
      <c r="AD11" s="16">
        <v>14864</v>
      </c>
      <c r="AE11" s="20">
        <v>5557</v>
      </c>
      <c r="AF11" s="18">
        <v>540434</v>
      </c>
      <c r="AG11" s="16">
        <v>275909</v>
      </c>
      <c r="AH11" s="16">
        <v>-24176</v>
      </c>
      <c r="AI11" s="16">
        <v>326640</v>
      </c>
      <c r="AJ11" s="20">
        <v>31796</v>
      </c>
    </row>
    <row r="12" spans="1:36" s="10" customFormat="1" x14ac:dyDescent="0.2">
      <c r="A12" s="9" t="s">
        <v>35</v>
      </c>
      <c r="B12" s="18">
        <v>688381</v>
      </c>
      <c r="C12" s="16">
        <v>370876</v>
      </c>
      <c r="D12" s="16">
        <v>-33139</v>
      </c>
      <c r="E12" s="16">
        <v>303130</v>
      </c>
      <c r="F12" s="20">
        <v>9329</v>
      </c>
      <c r="G12" s="18">
        <v>218190</v>
      </c>
      <c r="H12" s="16">
        <v>124137</v>
      </c>
      <c r="I12" s="16">
        <v>-38919</v>
      </c>
      <c r="J12" s="16">
        <v>127501</v>
      </c>
      <c r="K12" s="20">
        <v>647</v>
      </c>
      <c r="L12" s="18">
        <v>47995</v>
      </c>
      <c r="M12" s="16">
        <v>25675</v>
      </c>
      <c r="N12" s="16">
        <v>-10165</v>
      </c>
      <c r="O12" s="16">
        <v>24486</v>
      </c>
      <c r="P12" s="20">
        <v>1930</v>
      </c>
      <c r="Q12" s="18">
        <v>31141</v>
      </c>
      <c r="R12" s="16">
        <v>17819</v>
      </c>
      <c r="S12" s="16">
        <v>2814</v>
      </c>
      <c r="T12" s="16">
        <v>16841</v>
      </c>
      <c r="U12" s="20">
        <v>3388</v>
      </c>
      <c r="V12" s="18">
        <v>226239</v>
      </c>
      <c r="W12" s="16">
        <v>127415</v>
      </c>
      <c r="X12" s="16">
        <v>-33615</v>
      </c>
      <c r="Y12" s="16">
        <v>113470</v>
      </c>
      <c r="Z12" s="20">
        <v>387</v>
      </c>
      <c r="AA12" s="18">
        <v>29720</v>
      </c>
      <c r="AB12" s="16">
        <v>16712</v>
      </c>
      <c r="AC12" s="16">
        <v>-10884</v>
      </c>
      <c r="AD12" s="16">
        <v>14149</v>
      </c>
      <c r="AE12" s="20">
        <v>5230</v>
      </c>
      <c r="AF12" s="18">
        <v>483764</v>
      </c>
      <c r="AG12" s="16">
        <v>271611</v>
      </c>
      <c r="AH12" s="16">
        <v>-56670</v>
      </c>
      <c r="AI12" s="16">
        <v>314055</v>
      </c>
      <c r="AJ12" s="20">
        <v>32402</v>
      </c>
    </row>
    <row r="13" spans="1:36" s="10" customFormat="1" x14ac:dyDescent="0.2">
      <c r="A13" s="9" t="s">
        <v>24</v>
      </c>
      <c r="B13" s="18">
        <v>587277</v>
      </c>
      <c r="C13" s="16">
        <v>364638</v>
      </c>
      <c r="D13" s="16">
        <v>-101104</v>
      </c>
      <c r="E13" s="16">
        <v>209115</v>
      </c>
      <c r="F13" s="20">
        <v>3059</v>
      </c>
      <c r="G13" s="18">
        <v>196326</v>
      </c>
      <c r="H13" s="16">
        <v>124486</v>
      </c>
      <c r="I13" s="16">
        <v>-21863</v>
      </c>
      <c r="J13" s="16">
        <v>86053</v>
      </c>
      <c r="K13" s="20">
        <v>415</v>
      </c>
      <c r="L13" s="18">
        <v>53487</v>
      </c>
      <c r="M13" s="16">
        <v>28826</v>
      </c>
      <c r="N13" s="16">
        <v>5492</v>
      </c>
      <c r="O13" s="16">
        <v>13851</v>
      </c>
      <c r="P13" s="20">
        <v>1322</v>
      </c>
      <c r="Q13" s="18">
        <v>26599</v>
      </c>
      <c r="R13" s="16">
        <v>17141</v>
      </c>
      <c r="S13" s="16">
        <v>-4542</v>
      </c>
      <c r="T13" s="16">
        <v>11096</v>
      </c>
      <c r="U13" s="20">
        <v>2587</v>
      </c>
      <c r="V13" s="18">
        <v>199905</v>
      </c>
      <c r="W13" s="16">
        <v>130242</v>
      </c>
      <c r="X13" s="16">
        <v>-26334</v>
      </c>
      <c r="Y13" s="16">
        <v>81817</v>
      </c>
      <c r="Z13" s="20">
        <v>218</v>
      </c>
      <c r="AA13" s="18">
        <v>25819</v>
      </c>
      <c r="AB13" s="16">
        <v>16920</v>
      </c>
      <c r="AC13" s="16">
        <v>-3901</v>
      </c>
      <c r="AD13" s="16">
        <v>7632</v>
      </c>
      <c r="AE13" s="20">
        <v>2370</v>
      </c>
      <c r="AF13" s="18">
        <v>424165</v>
      </c>
      <c r="AG13" s="16">
        <v>266310</v>
      </c>
      <c r="AH13" s="16">
        <v>-59599</v>
      </c>
      <c r="AI13" s="16">
        <v>218079</v>
      </c>
      <c r="AJ13" s="20">
        <v>19834</v>
      </c>
    </row>
    <row r="14" spans="1:36" s="10" customFormat="1" x14ac:dyDescent="0.2">
      <c r="A14" s="9" t="s">
        <v>25</v>
      </c>
      <c r="B14" s="18">
        <v>405880</v>
      </c>
      <c r="C14" s="16">
        <v>332147</v>
      </c>
      <c r="D14" s="16">
        <v>-181397</v>
      </c>
      <c r="E14" s="16">
        <v>123810</v>
      </c>
      <c r="F14" s="20">
        <v>456</v>
      </c>
      <c r="G14" s="18">
        <v>145992</v>
      </c>
      <c r="H14" s="16">
        <v>122532</v>
      </c>
      <c r="I14" s="16">
        <v>-50335</v>
      </c>
      <c r="J14" s="16">
        <v>52032</v>
      </c>
      <c r="K14" s="20">
        <v>152</v>
      </c>
      <c r="L14" s="18">
        <v>40627</v>
      </c>
      <c r="M14" s="16">
        <v>30717</v>
      </c>
      <c r="N14" s="16">
        <v>-12860</v>
      </c>
      <c r="O14" s="16">
        <v>7132</v>
      </c>
      <c r="P14" s="20">
        <v>249</v>
      </c>
      <c r="Q14" s="18">
        <v>19080</v>
      </c>
      <c r="R14" s="16">
        <v>15584</v>
      </c>
      <c r="S14" s="16">
        <v>-7519</v>
      </c>
      <c r="T14" s="16">
        <v>6663</v>
      </c>
      <c r="U14" s="20">
        <v>1410</v>
      </c>
      <c r="V14" s="18">
        <v>152309</v>
      </c>
      <c r="W14" s="16">
        <v>127870</v>
      </c>
      <c r="X14" s="16">
        <v>-47596</v>
      </c>
      <c r="Y14" s="16">
        <v>49073</v>
      </c>
      <c r="Z14" s="20">
        <v>83</v>
      </c>
      <c r="AA14" s="18">
        <v>16128</v>
      </c>
      <c r="AB14" s="16">
        <v>15746</v>
      </c>
      <c r="AC14" s="16">
        <v>-9692</v>
      </c>
      <c r="AD14" s="16">
        <v>2746</v>
      </c>
      <c r="AE14" s="20">
        <v>631</v>
      </c>
      <c r="AF14" s="18">
        <v>320213</v>
      </c>
      <c r="AG14" s="16">
        <v>257872</v>
      </c>
      <c r="AH14" s="16">
        <v>-103952</v>
      </c>
      <c r="AI14" s="16">
        <v>112902</v>
      </c>
      <c r="AJ14" s="20">
        <v>8835</v>
      </c>
    </row>
    <row r="15" spans="1:36" s="10" customFormat="1" x14ac:dyDescent="0.2">
      <c r="A15" s="9" t="s">
        <v>26</v>
      </c>
      <c r="B15" s="18">
        <v>443375</v>
      </c>
      <c r="C15" s="16">
        <v>310992</v>
      </c>
      <c r="D15" s="16">
        <v>37495</v>
      </c>
      <c r="E15" s="16">
        <v>106543</v>
      </c>
      <c r="F15" s="20">
        <v>5</v>
      </c>
      <c r="G15" s="18">
        <v>169438</v>
      </c>
      <c r="H15" s="16">
        <v>114067</v>
      </c>
      <c r="I15" s="16">
        <v>23446</v>
      </c>
      <c r="J15" s="16">
        <v>35939</v>
      </c>
      <c r="K15" s="20">
        <v>23</v>
      </c>
      <c r="L15" s="18">
        <v>45413</v>
      </c>
      <c r="M15" s="16">
        <v>31044</v>
      </c>
      <c r="N15" s="16">
        <v>4786</v>
      </c>
      <c r="O15" s="16">
        <v>4677</v>
      </c>
      <c r="P15" s="20">
        <v>8</v>
      </c>
      <c r="Q15" s="18">
        <v>20762</v>
      </c>
      <c r="R15" s="16">
        <v>14184</v>
      </c>
      <c r="S15" s="16">
        <v>1682</v>
      </c>
      <c r="T15" s="16">
        <v>3976</v>
      </c>
      <c r="U15" s="20">
        <v>678</v>
      </c>
      <c r="V15" s="18">
        <v>178311</v>
      </c>
      <c r="W15" s="16">
        <v>120592</v>
      </c>
      <c r="X15" s="16">
        <v>26002</v>
      </c>
      <c r="Y15" s="16">
        <v>49665</v>
      </c>
      <c r="Z15" s="20">
        <v>2</v>
      </c>
      <c r="AA15" s="18">
        <v>21669</v>
      </c>
      <c r="AB15" s="16">
        <v>13551</v>
      </c>
      <c r="AC15" s="16">
        <v>5542</v>
      </c>
      <c r="AD15" s="16">
        <v>2325</v>
      </c>
      <c r="AE15" s="20">
        <v>334</v>
      </c>
      <c r="AF15" s="18">
        <v>346137</v>
      </c>
      <c r="AG15" s="16">
        <v>241923</v>
      </c>
      <c r="AH15" s="16">
        <v>25924</v>
      </c>
      <c r="AI15" s="16">
        <v>87187</v>
      </c>
      <c r="AJ15" s="20">
        <v>301</v>
      </c>
    </row>
    <row r="16" spans="1:36" s="10" customFormat="1" x14ac:dyDescent="0.2">
      <c r="A16" s="9" t="s">
        <v>36</v>
      </c>
      <c r="B16" s="18">
        <v>545081</v>
      </c>
      <c r="C16" s="16">
        <v>344789</v>
      </c>
      <c r="D16" s="16">
        <v>101706</v>
      </c>
      <c r="E16" s="16">
        <v>169828</v>
      </c>
      <c r="F16" s="20">
        <v>51</v>
      </c>
      <c r="G16" s="18">
        <v>170288</v>
      </c>
      <c r="H16" s="16">
        <v>108432</v>
      </c>
      <c r="I16" s="16">
        <v>851</v>
      </c>
      <c r="J16" s="16">
        <v>64628</v>
      </c>
      <c r="K16" s="20">
        <v>57</v>
      </c>
      <c r="L16" s="18">
        <v>53581</v>
      </c>
      <c r="M16" s="16">
        <v>33126</v>
      </c>
      <c r="N16" s="16">
        <v>8168</v>
      </c>
      <c r="O16" s="16">
        <v>9198</v>
      </c>
      <c r="P16" s="20">
        <v>452</v>
      </c>
      <c r="Q16" s="18">
        <v>26534</v>
      </c>
      <c r="R16" s="16">
        <v>16681</v>
      </c>
      <c r="S16" s="16">
        <v>5772</v>
      </c>
      <c r="T16" s="16">
        <v>8959</v>
      </c>
      <c r="U16" s="20">
        <v>2886</v>
      </c>
      <c r="V16" s="18">
        <v>183954</v>
      </c>
      <c r="W16" s="16">
        <v>118981</v>
      </c>
      <c r="X16" s="16">
        <v>5643</v>
      </c>
      <c r="Y16" s="16">
        <v>66848</v>
      </c>
      <c r="Z16" s="20">
        <v>107</v>
      </c>
      <c r="AA16" s="18">
        <v>20147</v>
      </c>
      <c r="AB16" s="16">
        <v>10321</v>
      </c>
      <c r="AC16" s="16">
        <v>-1522</v>
      </c>
      <c r="AD16" s="16">
        <v>5128</v>
      </c>
      <c r="AE16" s="20">
        <v>1455</v>
      </c>
      <c r="AF16" s="18">
        <v>392079</v>
      </c>
      <c r="AG16" s="16">
        <v>252357</v>
      </c>
      <c r="AH16" s="16">
        <v>45942</v>
      </c>
      <c r="AI16" s="16">
        <v>173020</v>
      </c>
      <c r="AJ16" s="20">
        <v>12897</v>
      </c>
    </row>
    <row r="17" spans="1:36" s="10" customFormat="1" x14ac:dyDescent="0.2">
      <c r="A17" s="9" t="s">
        <v>27</v>
      </c>
      <c r="B17" s="18">
        <v>585422</v>
      </c>
      <c r="C17" s="16">
        <v>359139</v>
      </c>
      <c r="D17" s="16">
        <v>40341</v>
      </c>
      <c r="E17" s="16">
        <v>180073.50456000003</v>
      </c>
      <c r="F17" s="20">
        <v>53</v>
      </c>
      <c r="G17" s="18">
        <v>212545</v>
      </c>
      <c r="H17" s="16">
        <v>125952</v>
      </c>
      <c r="I17" s="16">
        <v>42257</v>
      </c>
      <c r="J17" s="16">
        <v>76310</v>
      </c>
      <c r="K17" s="20">
        <v>143</v>
      </c>
      <c r="L17" s="18">
        <v>63084</v>
      </c>
      <c r="M17" s="16">
        <v>37480</v>
      </c>
      <c r="N17" s="16">
        <v>9503</v>
      </c>
      <c r="O17" s="16">
        <v>9708</v>
      </c>
      <c r="P17" s="20">
        <v>688</v>
      </c>
      <c r="Q17" s="18">
        <v>26906</v>
      </c>
      <c r="R17" s="16">
        <v>16472</v>
      </c>
      <c r="S17" s="16">
        <v>372</v>
      </c>
      <c r="T17" s="16">
        <v>9607</v>
      </c>
      <c r="U17" s="20">
        <v>3189</v>
      </c>
      <c r="V17" s="18">
        <v>198123</v>
      </c>
      <c r="W17" s="16">
        <v>121098</v>
      </c>
      <c r="X17" s="16">
        <v>14169</v>
      </c>
      <c r="Y17" s="16">
        <v>69979</v>
      </c>
      <c r="Z17" s="20">
        <v>89</v>
      </c>
      <c r="AA17" s="18">
        <v>24992</v>
      </c>
      <c r="AB17" s="16">
        <v>14775.974979738005</v>
      </c>
      <c r="AC17" s="16">
        <v>4845</v>
      </c>
      <c r="AD17" s="16">
        <v>6808.1626900000001</v>
      </c>
      <c r="AE17" s="20">
        <v>1634</v>
      </c>
      <c r="AF17" s="18">
        <v>430792</v>
      </c>
      <c r="AG17" s="16">
        <v>262663</v>
      </c>
      <c r="AH17" s="16">
        <v>38713</v>
      </c>
      <c r="AI17" s="16">
        <v>186994</v>
      </c>
      <c r="AJ17" s="20">
        <v>13606</v>
      </c>
    </row>
    <row r="18" spans="1:36" s="10" customFormat="1" x14ac:dyDescent="0.2">
      <c r="A18" s="9" t="s">
        <v>28</v>
      </c>
      <c r="B18" s="18">
        <v>614568</v>
      </c>
      <c r="C18" s="16">
        <v>353042</v>
      </c>
      <c r="D18" s="16">
        <v>29146</v>
      </c>
      <c r="E18" s="16">
        <v>193194</v>
      </c>
      <c r="F18" s="20">
        <v>130</v>
      </c>
      <c r="G18" s="18">
        <v>213367.55649000002</v>
      </c>
      <c r="H18" s="16">
        <v>123580</v>
      </c>
      <c r="I18" s="16">
        <v>822.70898000002489</v>
      </c>
      <c r="J18" s="16">
        <v>85131</v>
      </c>
      <c r="K18" s="20">
        <v>252</v>
      </c>
      <c r="L18" s="18">
        <v>61000</v>
      </c>
      <c r="M18" s="16">
        <v>33493</v>
      </c>
      <c r="N18" s="16">
        <v>-2084</v>
      </c>
      <c r="O18" s="16">
        <v>13533</v>
      </c>
      <c r="P18" s="20">
        <v>989</v>
      </c>
      <c r="Q18" s="18">
        <v>29544</v>
      </c>
      <c r="R18" s="16">
        <v>16878</v>
      </c>
      <c r="S18" s="16">
        <v>2638</v>
      </c>
      <c r="T18" s="16">
        <v>11453</v>
      </c>
      <c r="U18" s="20">
        <v>3518</v>
      </c>
      <c r="V18" s="18">
        <v>216685</v>
      </c>
      <c r="W18" s="16">
        <v>125554</v>
      </c>
      <c r="X18" s="16">
        <v>18562</v>
      </c>
      <c r="Y18" s="16">
        <v>80072</v>
      </c>
      <c r="Z18" s="20">
        <v>145</v>
      </c>
      <c r="AA18" s="18">
        <v>28707.012999999999</v>
      </c>
      <c r="AB18" s="16">
        <v>16070.56828</v>
      </c>
      <c r="AC18" s="16">
        <v>3715</v>
      </c>
      <c r="AD18" s="16">
        <v>705.59699999999998</v>
      </c>
      <c r="AE18" s="20">
        <v>169</v>
      </c>
      <c r="AF18" s="18">
        <v>460180</v>
      </c>
      <c r="AG18" s="16">
        <v>263571</v>
      </c>
      <c r="AH18" s="16">
        <v>29388</v>
      </c>
      <c r="AI18" s="16">
        <v>211692</v>
      </c>
      <c r="AJ18" s="20">
        <v>16889</v>
      </c>
    </row>
    <row r="19" spans="1:36" s="10" customFormat="1" ht="12.75" customHeight="1" x14ac:dyDescent="0.2">
      <c r="A19" s="9" t="s">
        <v>29</v>
      </c>
      <c r="B19" s="18">
        <v>587802</v>
      </c>
      <c r="C19" s="16">
        <v>342098</v>
      </c>
      <c r="D19" s="16">
        <v>-26766</v>
      </c>
      <c r="E19" s="16">
        <v>201065</v>
      </c>
      <c r="F19" s="20">
        <v>112</v>
      </c>
      <c r="G19" s="18">
        <v>194351</v>
      </c>
      <c r="H19" s="16">
        <v>113486</v>
      </c>
      <c r="I19" s="16">
        <v>-19017</v>
      </c>
      <c r="J19" s="16">
        <v>87674</v>
      </c>
      <c r="K19" s="20">
        <v>237</v>
      </c>
      <c r="L19" s="18">
        <v>63874</v>
      </c>
      <c r="M19" s="16">
        <v>36804</v>
      </c>
      <c r="N19" s="16">
        <v>2874</v>
      </c>
      <c r="O19" s="16">
        <v>15497</v>
      </c>
      <c r="P19" s="20">
        <v>778</v>
      </c>
      <c r="Q19" s="18">
        <v>30216</v>
      </c>
      <c r="R19" s="16">
        <v>18143</v>
      </c>
      <c r="S19" s="16">
        <v>672</v>
      </c>
      <c r="T19" s="16">
        <v>13272</v>
      </c>
      <c r="U19" s="20">
        <v>4299</v>
      </c>
      <c r="V19" s="18">
        <v>194812</v>
      </c>
      <c r="W19" s="16">
        <v>118213</v>
      </c>
      <c r="X19" s="16">
        <v>-21873</v>
      </c>
      <c r="Y19" s="16">
        <v>85041</v>
      </c>
      <c r="Z19" s="20">
        <v>138</v>
      </c>
      <c r="AA19" s="18">
        <v>28226</v>
      </c>
      <c r="AB19" s="16">
        <v>16558.312000000002</v>
      </c>
      <c r="AC19" s="16">
        <v>-481</v>
      </c>
      <c r="AD19" s="16">
        <v>6110.69812</v>
      </c>
      <c r="AE19" s="20">
        <v>1633.26424</v>
      </c>
      <c r="AF19" s="18">
        <v>433778</v>
      </c>
      <c r="AG19" s="16">
        <v>257102</v>
      </c>
      <c r="AH19" s="16">
        <v>-26402</v>
      </c>
      <c r="AI19" s="16">
        <v>223893</v>
      </c>
      <c r="AJ19" s="20">
        <v>18954</v>
      </c>
    </row>
    <row r="20" spans="1:36" s="10" customFormat="1" x14ac:dyDescent="0.2">
      <c r="A20" s="9" t="s">
        <v>37</v>
      </c>
      <c r="B20" s="18">
        <v>605904</v>
      </c>
      <c r="C20" s="16">
        <v>350055</v>
      </c>
      <c r="D20" s="16">
        <v>18102</v>
      </c>
      <c r="E20" s="16">
        <v>199685</v>
      </c>
      <c r="F20" s="20">
        <v>75</v>
      </c>
      <c r="G20" s="18">
        <v>201781</v>
      </c>
      <c r="H20" s="16">
        <v>107867</v>
      </c>
      <c r="I20" s="16">
        <v>7430</v>
      </c>
      <c r="J20" s="16">
        <v>83216</v>
      </c>
      <c r="K20" s="20">
        <v>318</v>
      </c>
      <c r="L20" s="18">
        <v>63715</v>
      </c>
      <c r="M20" s="16">
        <v>36447</v>
      </c>
      <c r="N20" s="16">
        <v>-159</v>
      </c>
      <c r="O20" s="16">
        <v>14280</v>
      </c>
      <c r="P20" s="20">
        <v>803</v>
      </c>
      <c r="Q20" s="18">
        <v>30012</v>
      </c>
      <c r="R20" s="16">
        <v>17342</v>
      </c>
      <c r="S20" s="16">
        <v>-204</v>
      </c>
      <c r="T20" s="16">
        <v>12501</v>
      </c>
      <c r="U20" s="20">
        <v>4163</v>
      </c>
      <c r="V20" s="18">
        <v>202715</v>
      </c>
      <c r="W20" s="16">
        <v>117035</v>
      </c>
      <c r="X20" s="16">
        <v>7903</v>
      </c>
      <c r="Y20" s="16">
        <v>83991</v>
      </c>
      <c r="Z20" s="20">
        <v>127</v>
      </c>
      <c r="AA20" s="18">
        <v>27518.171999999999</v>
      </c>
      <c r="AB20" s="16">
        <v>15219</v>
      </c>
      <c r="AC20" s="16">
        <v>-708</v>
      </c>
      <c r="AD20" s="16">
        <v>4360.4319999999998</v>
      </c>
      <c r="AE20" s="20">
        <v>972.37633599999992</v>
      </c>
      <c r="AF20" s="18">
        <v>449705.26535999333</v>
      </c>
      <c r="AG20" s="16">
        <v>255052.48309465582</v>
      </c>
      <c r="AH20" s="16">
        <v>15927.026729993324</v>
      </c>
      <c r="AI20" s="16">
        <v>226993.13878000001</v>
      </c>
      <c r="AJ20" s="20">
        <v>17193.208320000002</v>
      </c>
    </row>
    <row r="21" spans="1:36" s="10" customFormat="1" x14ac:dyDescent="0.2">
      <c r="A21" s="9" t="s">
        <v>30</v>
      </c>
      <c r="B21" s="18">
        <v>752422</v>
      </c>
      <c r="C21" s="16">
        <v>372675</v>
      </c>
      <c r="D21" s="16">
        <v>146518</v>
      </c>
      <c r="E21" s="16">
        <v>258667</v>
      </c>
      <c r="F21" s="20">
        <v>196</v>
      </c>
      <c r="G21" s="18">
        <v>238406</v>
      </c>
      <c r="H21" s="16">
        <v>114797</v>
      </c>
      <c r="I21" s="16">
        <v>36625</v>
      </c>
      <c r="J21" s="16">
        <v>111095</v>
      </c>
      <c r="K21" s="20">
        <v>366</v>
      </c>
      <c r="L21" s="18">
        <v>79807</v>
      </c>
      <c r="M21" s="16">
        <v>38671</v>
      </c>
      <c r="N21" s="16">
        <v>16092</v>
      </c>
      <c r="O21" s="16">
        <v>20343</v>
      </c>
      <c r="P21" s="20">
        <v>1275</v>
      </c>
      <c r="Q21" s="18">
        <v>33966</v>
      </c>
      <c r="R21" s="16">
        <v>17283</v>
      </c>
      <c r="S21" s="16">
        <v>3954</v>
      </c>
      <c r="T21" s="16">
        <v>15878</v>
      </c>
      <c r="U21" s="20">
        <v>4631</v>
      </c>
      <c r="V21" s="18">
        <v>243195</v>
      </c>
      <c r="W21" s="16">
        <v>122768</v>
      </c>
      <c r="X21" s="16">
        <v>40480</v>
      </c>
      <c r="Y21" s="16">
        <v>110214</v>
      </c>
      <c r="Z21" s="20">
        <v>162</v>
      </c>
      <c r="AA21" s="18">
        <v>34696</v>
      </c>
      <c r="AB21" s="16">
        <v>17451</v>
      </c>
      <c r="AC21" s="16">
        <v>7451</v>
      </c>
      <c r="AD21" s="16">
        <v>13559</v>
      </c>
      <c r="AE21" s="20">
        <v>5089</v>
      </c>
      <c r="AF21" s="18">
        <v>546967</v>
      </c>
      <c r="AG21" s="16">
        <v>270656</v>
      </c>
      <c r="AH21" s="16">
        <v>97262</v>
      </c>
      <c r="AI21" s="16">
        <v>293595</v>
      </c>
      <c r="AJ21" s="20">
        <v>24723</v>
      </c>
    </row>
    <row r="22" spans="1:36" s="10" customFormat="1" x14ac:dyDescent="0.2">
      <c r="A22" s="9" t="s">
        <v>38</v>
      </c>
      <c r="B22" s="18">
        <v>778679</v>
      </c>
      <c r="C22" s="16">
        <v>369310</v>
      </c>
      <c r="D22" s="16">
        <v>26257</v>
      </c>
      <c r="E22" s="16">
        <v>302806</v>
      </c>
      <c r="F22" s="20">
        <v>262</v>
      </c>
      <c r="G22" s="18">
        <v>248781</v>
      </c>
      <c r="H22" s="16">
        <v>115480</v>
      </c>
      <c r="I22" s="16">
        <v>10375</v>
      </c>
      <c r="J22" s="16">
        <v>133546</v>
      </c>
      <c r="K22" s="20">
        <v>307</v>
      </c>
      <c r="L22" s="18">
        <v>76492</v>
      </c>
      <c r="M22" s="16">
        <v>35186</v>
      </c>
      <c r="N22" s="16">
        <v>-3315</v>
      </c>
      <c r="O22" s="16">
        <v>27876</v>
      </c>
      <c r="P22" s="20">
        <v>2294</v>
      </c>
      <c r="Q22" s="18">
        <v>34924</v>
      </c>
      <c r="R22" s="16">
        <v>16797</v>
      </c>
      <c r="S22" s="16">
        <v>958</v>
      </c>
      <c r="T22" s="16">
        <v>18064</v>
      </c>
      <c r="U22" s="20">
        <v>3932</v>
      </c>
      <c r="V22" s="18">
        <v>270208</v>
      </c>
      <c r="W22" s="16">
        <v>129752</v>
      </c>
      <c r="X22" s="16">
        <v>27013</v>
      </c>
      <c r="Y22" s="16">
        <v>130702</v>
      </c>
      <c r="Z22" s="20">
        <v>351</v>
      </c>
      <c r="AA22" s="18">
        <v>38449</v>
      </c>
      <c r="AB22" s="16">
        <v>17380</v>
      </c>
      <c r="AC22" s="16">
        <v>3753</v>
      </c>
      <c r="AD22" s="16">
        <v>18118.599999999999</v>
      </c>
      <c r="AE22" s="20">
        <v>7803.4</v>
      </c>
      <c r="AF22" s="18">
        <v>588919</v>
      </c>
      <c r="AG22" s="16">
        <v>276985</v>
      </c>
      <c r="AH22" s="16">
        <v>41952</v>
      </c>
      <c r="AI22" s="16">
        <v>353068</v>
      </c>
      <c r="AJ22" s="20">
        <v>33621</v>
      </c>
    </row>
    <row r="23" spans="1:36" s="10" customFormat="1" x14ac:dyDescent="0.2">
      <c r="A23" s="9" t="s">
        <v>39</v>
      </c>
      <c r="B23" s="18">
        <v>844288</v>
      </c>
      <c r="C23" s="16">
        <v>370172</v>
      </c>
      <c r="D23" s="16">
        <v>65609</v>
      </c>
      <c r="E23" s="16">
        <v>333385</v>
      </c>
      <c r="F23" s="20">
        <v>256</v>
      </c>
      <c r="G23" s="18">
        <v>264935</v>
      </c>
      <c r="H23" s="16">
        <v>113924</v>
      </c>
      <c r="I23" s="16">
        <v>16154</v>
      </c>
      <c r="J23" s="16">
        <v>160422</v>
      </c>
      <c r="K23" s="20">
        <v>432</v>
      </c>
      <c r="L23" s="18">
        <v>88581</v>
      </c>
      <c r="M23" s="16">
        <v>38151</v>
      </c>
      <c r="N23" s="16">
        <v>12089</v>
      </c>
      <c r="O23" s="16">
        <v>32570</v>
      </c>
      <c r="P23" s="20">
        <v>2636</v>
      </c>
      <c r="Q23" s="18">
        <v>35420</v>
      </c>
      <c r="R23" s="16">
        <v>16004</v>
      </c>
      <c r="S23" s="16">
        <v>496</v>
      </c>
      <c r="T23" s="16">
        <v>21179</v>
      </c>
      <c r="U23" s="20">
        <v>4415</v>
      </c>
      <c r="V23" s="18">
        <v>277410</v>
      </c>
      <c r="W23" s="16">
        <v>123368</v>
      </c>
      <c r="X23" s="16">
        <v>7202</v>
      </c>
      <c r="Y23" s="16">
        <v>157205</v>
      </c>
      <c r="Z23" s="20">
        <v>474</v>
      </c>
      <c r="AA23" s="18">
        <v>38741</v>
      </c>
      <c r="AB23" s="16">
        <v>17387</v>
      </c>
      <c r="AC23" s="16">
        <v>292</v>
      </c>
      <c r="AD23" s="16">
        <v>21725.2137</v>
      </c>
      <c r="AE23" s="20">
        <v>8911.2000000000007</v>
      </c>
      <c r="AF23" s="18">
        <v>643543.66261999996</v>
      </c>
      <c r="AG23" s="16">
        <v>280641.61385276983</v>
      </c>
      <c r="AH23" s="16">
        <v>54625.432599999898</v>
      </c>
      <c r="AI23" s="16">
        <v>411666</v>
      </c>
      <c r="AJ23" s="20">
        <v>37556</v>
      </c>
    </row>
    <row r="24" spans="1:36" s="30" customFormat="1" x14ac:dyDescent="0.2">
      <c r="A24" s="26" t="s">
        <v>40</v>
      </c>
      <c r="B24" s="27">
        <v>872626</v>
      </c>
      <c r="C24" s="28">
        <v>373005</v>
      </c>
      <c r="D24" s="28">
        <v>28338</v>
      </c>
      <c r="E24" s="28">
        <v>379263</v>
      </c>
      <c r="F24" s="29">
        <v>261</v>
      </c>
      <c r="G24" s="27">
        <v>262964</v>
      </c>
      <c r="H24" s="28">
        <v>111096</v>
      </c>
      <c r="I24" s="28">
        <v>-1971</v>
      </c>
      <c r="J24" s="28">
        <v>182003</v>
      </c>
      <c r="K24" s="29">
        <v>486</v>
      </c>
      <c r="L24" s="27">
        <v>94430</v>
      </c>
      <c r="M24" s="28">
        <v>39766</v>
      </c>
      <c r="N24" s="28">
        <v>5849</v>
      </c>
      <c r="O24" s="28">
        <v>41382</v>
      </c>
      <c r="P24" s="29">
        <v>3789</v>
      </c>
      <c r="Q24" s="27">
        <v>38002</v>
      </c>
      <c r="R24" s="28">
        <v>16858</v>
      </c>
      <c r="S24" s="28">
        <v>2582</v>
      </c>
      <c r="T24" s="28">
        <v>26461</v>
      </c>
      <c r="U24" s="29">
        <v>4619</v>
      </c>
      <c r="V24" s="27">
        <v>279046</v>
      </c>
      <c r="W24" s="28">
        <v>121586</v>
      </c>
      <c r="X24" s="28">
        <v>1636</v>
      </c>
      <c r="Y24" s="28">
        <v>182059</v>
      </c>
      <c r="Z24" s="29">
        <v>453</v>
      </c>
      <c r="AA24" s="27">
        <v>37702</v>
      </c>
      <c r="AB24" s="28">
        <v>17416</v>
      </c>
      <c r="AC24" s="28">
        <v>-1039</v>
      </c>
      <c r="AD24" s="28">
        <v>24674</v>
      </c>
      <c r="AE24" s="29">
        <v>9853</v>
      </c>
      <c r="AF24" s="27">
        <v>658792.21455999999</v>
      </c>
      <c r="AG24" s="28">
        <v>277256.81983129442</v>
      </c>
      <c r="AH24" s="28">
        <v>15248.351940000077</v>
      </c>
      <c r="AI24" s="28">
        <v>482214</v>
      </c>
      <c r="AJ24" s="29">
        <v>43981</v>
      </c>
    </row>
    <row r="25" spans="1:36" s="10" customFormat="1" x14ac:dyDescent="0.2">
      <c r="A25" s="9" t="s">
        <v>41</v>
      </c>
      <c r="B25" s="18">
        <v>904088</v>
      </c>
      <c r="C25" s="16">
        <v>383520</v>
      </c>
      <c r="D25" s="16">
        <v>31462</v>
      </c>
      <c r="E25" s="16">
        <v>393978</v>
      </c>
      <c r="F25" s="20">
        <v>297</v>
      </c>
      <c r="G25" s="18">
        <v>246958</v>
      </c>
      <c r="H25" s="16">
        <v>111512</v>
      </c>
      <c r="I25" s="16">
        <v>-16006</v>
      </c>
      <c r="J25" s="16">
        <v>188572</v>
      </c>
      <c r="K25" s="20">
        <v>573</v>
      </c>
      <c r="L25" s="18">
        <v>98969</v>
      </c>
      <c r="M25" s="16">
        <v>42456</v>
      </c>
      <c r="N25" s="16">
        <v>4539</v>
      </c>
      <c r="O25" s="16">
        <v>43808</v>
      </c>
      <c r="P25" s="20">
        <v>3584</v>
      </c>
      <c r="Q25" s="18">
        <v>39037</v>
      </c>
      <c r="R25" s="16">
        <v>17366</v>
      </c>
      <c r="S25" s="16">
        <v>1035</v>
      </c>
      <c r="T25" s="16">
        <v>25931</v>
      </c>
      <c r="U25" s="20">
        <v>4839</v>
      </c>
      <c r="V25" s="18">
        <v>279784</v>
      </c>
      <c r="W25" s="16">
        <v>125285</v>
      </c>
      <c r="X25" s="16">
        <v>738</v>
      </c>
      <c r="Y25" s="16">
        <v>186728</v>
      </c>
      <c r="Z25" s="20">
        <v>372</v>
      </c>
      <c r="AA25" s="18">
        <v>41687.42</v>
      </c>
      <c r="AB25" s="16">
        <v>17543.115000000002</v>
      </c>
      <c r="AC25" s="16">
        <v>3985</v>
      </c>
      <c r="AD25" s="16">
        <v>26034</v>
      </c>
      <c r="AE25" s="20">
        <v>10267</v>
      </c>
      <c r="AF25" s="18">
        <v>639529.82273999997</v>
      </c>
      <c r="AG25" s="16">
        <v>275441.2726417738</v>
      </c>
      <c r="AH25" s="16">
        <v>-19262.391820000128</v>
      </c>
      <c r="AI25" s="16">
        <v>488207</v>
      </c>
      <c r="AJ25" s="20">
        <v>41343</v>
      </c>
    </row>
    <row r="26" spans="1:36" s="10" customFormat="1" x14ac:dyDescent="0.2">
      <c r="A26" s="9" t="s">
        <v>42</v>
      </c>
      <c r="B26" s="18">
        <v>723765.93400000001</v>
      </c>
      <c r="C26" s="16">
        <v>361235.33688951615</v>
      </c>
      <c r="D26" s="16">
        <v>-180322.06599999999</v>
      </c>
      <c r="E26" s="16">
        <v>324227</v>
      </c>
      <c r="F26" s="20">
        <v>93</v>
      </c>
      <c r="G26" s="18">
        <v>228083</v>
      </c>
      <c r="H26" s="16">
        <v>111516</v>
      </c>
      <c r="I26" s="16">
        <v>-18875</v>
      </c>
      <c r="J26" s="16">
        <v>155171</v>
      </c>
      <c r="K26" s="20">
        <v>431</v>
      </c>
      <c r="L26" s="18">
        <v>74535</v>
      </c>
      <c r="M26" s="16">
        <v>36682</v>
      </c>
      <c r="N26" s="16">
        <v>-24434</v>
      </c>
      <c r="O26" s="16">
        <v>35081</v>
      </c>
      <c r="P26" s="20">
        <v>2453</v>
      </c>
      <c r="Q26" s="18">
        <v>34470</v>
      </c>
      <c r="R26" s="16">
        <v>17441</v>
      </c>
      <c r="S26" s="16">
        <v>-4567</v>
      </c>
      <c r="T26" s="16">
        <v>22448</v>
      </c>
      <c r="U26" s="20">
        <v>5024</v>
      </c>
      <c r="V26" s="18">
        <v>254119</v>
      </c>
      <c r="W26" s="16">
        <v>127623</v>
      </c>
      <c r="X26" s="16">
        <v>-25665</v>
      </c>
      <c r="Y26" s="16">
        <v>154053</v>
      </c>
      <c r="Z26" s="20">
        <v>640</v>
      </c>
      <c r="AA26" s="18">
        <v>32759.847709999998</v>
      </c>
      <c r="AB26" s="16">
        <v>16317.539000000001</v>
      </c>
      <c r="AC26" s="16">
        <f>32760-41687</f>
        <v>-8927</v>
      </c>
      <c r="AD26" s="16">
        <v>17851.3</v>
      </c>
      <c r="AE26" s="20">
        <v>7251.7</v>
      </c>
      <c r="AF26" s="18">
        <v>530924.37625999993</v>
      </c>
      <c r="AG26" s="16">
        <v>258184.68607168036</v>
      </c>
      <c r="AH26" s="16">
        <v>-108606.44647999991</v>
      </c>
      <c r="AI26" s="16">
        <v>397476.07897999999</v>
      </c>
      <c r="AJ26" s="20">
        <v>37060.327589999994</v>
      </c>
    </row>
    <row r="27" spans="1:36" s="10" customFormat="1" x14ac:dyDescent="0.2">
      <c r="A27" s="9" t="s">
        <v>43</v>
      </c>
      <c r="B27" s="18">
        <v>788848</v>
      </c>
      <c r="C27" s="16">
        <v>359070.26417459856</v>
      </c>
      <c r="D27" s="16">
        <v>65082.065999999992</v>
      </c>
      <c r="E27" s="16">
        <v>317325</v>
      </c>
      <c r="F27" s="20">
        <v>106</v>
      </c>
      <c r="G27" s="18">
        <v>229295</v>
      </c>
      <c r="H27" s="16">
        <v>104467</v>
      </c>
      <c r="I27" s="16">
        <v>1212</v>
      </c>
      <c r="J27" s="16">
        <v>154746</v>
      </c>
      <c r="K27" s="20">
        <v>517</v>
      </c>
      <c r="L27" s="18">
        <v>84411</v>
      </c>
      <c r="M27" s="16">
        <v>39174</v>
      </c>
      <c r="N27" s="16">
        <v>9876</v>
      </c>
      <c r="O27" s="16">
        <v>34706</v>
      </c>
      <c r="P27" s="20">
        <v>3239</v>
      </c>
      <c r="Q27" s="18">
        <v>34349</v>
      </c>
      <c r="R27" s="16">
        <v>15613</v>
      </c>
      <c r="S27" s="16">
        <v>-121</v>
      </c>
      <c r="T27" s="16">
        <v>21568</v>
      </c>
      <c r="U27" s="20">
        <v>4198</v>
      </c>
      <c r="V27" s="18">
        <v>258570</v>
      </c>
      <c r="W27" s="16">
        <v>123136</v>
      </c>
      <c r="X27" s="16">
        <v>4451</v>
      </c>
      <c r="Y27" s="16">
        <v>143357</v>
      </c>
      <c r="Z27" s="20">
        <v>768</v>
      </c>
      <c r="AA27" s="18">
        <v>35068.090790000002</v>
      </c>
      <c r="AB27" s="16">
        <v>16811.86</v>
      </c>
      <c r="AC27" s="16">
        <v>2308.2430599999998</v>
      </c>
      <c r="AD27" s="16">
        <v>20806.8</v>
      </c>
      <c r="AE27" s="20">
        <v>7795.9</v>
      </c>
      <c r="AF27" s="18">
        <v>560530</v>
      </c>
      <c r="AG27" s="16">
        <v>254342</v>
      </c>
      <c r="AH27" s="16">
        <v>29605.62374000001</v>
      </c>
      <c r="AI27" s="16">
        <v>399560.05440000002</v>
      </c>
      <c r="AJ27" s="20">
        <v>34938.786270000004</v>
      </c>
    </row>
    <row r="28" spans="1:36" s="25" customFormat="1" x14ac:dyDescent="0.2">
      <c r="A28" s="11" t="s">
        <v>44</v>
      </c>
      <c r="B28" s="19">
        <v>741497.18700000003</v>
      </c>
      <c r="C28" s="17">
        <v>359102.18304188317</v>
      </c>
      <c r="D28" s="17">
        <v>-47350.812999999966</v>
      </c>
      <c r="E28" s="17">
        <v>332228</v>
      </c>
      <c r="F28" s="21">
        <v>308</v>
      </c>
      <c r="G28" s="19">
        <v>218651</v>
      </c>
      <c r="H28" s="17">
        <v>106377</v>
      </c>
      <c r="I28" s="17">
        <v>-10644</v>
      </c>
      <c r="J28" s="17">
        <v>153548</v>
      </c>
      <c r="K28" s="21">
        <v>540</v>
      </c>
      <c r="L28" s="19">
        <v>74030</v>
      </c>
      <c r="M28" s="17">
        <v>36648</v>
      </c>
      <c r="N28" s="17">
        <v>-10381</v>
      </c>
      <c r="O28" s="17">
        <v>34079</v>
      </c>
      <c r="P28" s="21">
        <v>2542</v>
      </c>
      <c r="Q28" s="19">
        <v>34787</v>
      </c>
      <c r="R28" s="17">
        <v>16919</v>
      </c>
      <c r="S28" s="17">
        <v>438</v>
      </c>
      <c r="T28" s="17">
        <v>23439</v>
      </c>
      <c r="U28" s="21">
        <v>5231</v>
      </c>
      <c r="V28" s="19">
        <v>232557</v>
      </c>
      <c r="W28" s="17">
        <v>116433</v>
      </c>
      <c r="X28" s="17">
        <v>-26013</v>
      </c>
      <c r="Y28" s="17">
        <v>146181</v>
      </c>
      <c r="Z28" s="21">
        <v>1202</v>
      </c>
      <c r="AA28" s="19">
        <v>35515.674879999999</v>
      </c>
      <c r="AB28" s="17">
        <v>17945.026760000001</v>
      </c>
      <c r="AC28" s="17">
        <v>447.58389</v>
      </c>
      <c r="AD28" s="17">
        <v>21000</v>
      </c>
      <c r="AE28" s="21">
        <v>8226</v>
      </c>
      <c r="AF28" s="19">
        <v>503687</v>
      </c>
      <c r="AG28" s="17">
        <v>241785</v>
      </c>
      <c r="AH28" s="17">
        <v>-56843</v>
      </c>
      <c r="AI28" s="17">
        <v>392606.0429</v>
      </c>
      <c r="AJ28" s="21">
        <v>35067.428849999997</v>
      </c>
    </row>
    <row r="29" spans="1:36" x14ac:dyDescent="0.2">
      <c r="A29" s="9" t="s">
        <v>45</v>
      </c>
      <c r="B29" s="18"/>
      <c r="C29" s="16"/>
      <c r="D29" s="16"/>
      <c r="E29" s="16"/>
      <c r="F29" s="20"/>
      <c r="G29" s="18"/>
      <c r="H29" s="16"/>
      <c r="I29" s="16"/>
      <c r="J29" s="16"/>
      <c r="K29" s="20"/>
      <c r="L29" s="18"/>
      <c r="M29" s="16"/>
      <c r="N29" s="16"/>
      <c r="O29" s="16"/>
      <c r="P29" s="20"/>
      <c r="Q29" s="18"/>
      <c r="R29" s="16"/>
      <c r="S29" s="16"/>
      <c r="T29" s="16"/>
      <c r="U29" s="20"/>
      <c r="V29" s="18"/>
      <c r="W29" s="16"/>
      <c r="X29" s="16"/>
      <c r="Y29" s="16"/>
      <c r="Z29" s="20"/>
      <c r="AA29" s="18"/>
      <c r="AB29" s="16"/>
      <c r="AC29" s="16"/>
      <c r="AD29" s="16"/>
      <c r="AE29" s="20"/>
      <c r="AF29" s="18"/>
      <c r="AG29" s="16"/>
      <c r="AH29" s="16"/>
      <c r="AI29" s="16"/>
      <c r="AJ29" s="20"/>
    </row>
    <row r="30" spans="1:36" x14ac:dyDescent="0.2">
      <c r="A30" s="9" t="s">
        <v>47</v>
      </c>
      <c r="B30" s="18"/>
      <c r="C30" s="16"/>
      <c r="D30" s="16"/>
      <c r="E30" s="16"/>
      <c r="F30" s="20"/>
      <c r="G30" s="18"/>
      <c r="H30" s="16"/>
      <c r="I30" s="16"/>
      <c r="J30" s="16"/>
      <c r="K30" s="20"/>
      <c r="L30" s="18"/>
      <c r="M30" s="16"/>
      <c r="N30" s="16"/>
      <c r="O30" s="16"/>
      <c r="P30" s="20"/>
      <c r="Q30" s="18"/>
      <c r="R30" s="16"/>
      <c r="S30" s="16"/>
      <c r="T30" s="16"/>
      <c r="U30" s="20"/>
      <c r="V30" s="18"/>
      <c r="W30" s="16"/>
      <c r="X30" s="16"/>
      <c r="Y30" s="16"/>
      <c r="Z30" s="20"/>
      <c r="AA30" s="18"/>
      <c r="AB30" s="16"/>
      <c r="AC30" s="16"/>
      <c r="AD30" s="16"/>
      <c r="AE30" s="20"/>
      <c r="AF30" s="18"/>
      <c r="AG30" s="16"/>
      <c r="AH30" s="16"/>
      <c r="AI30" s="16"/>
      <c r="AJ30" s="20"/>
    </row>
    <row r="31" spans="1:36" x14ac:dyDescent="0.2">
      <c r="A31" s="9" t="s">
        <v>48</v>
      </c>
      <c r="B31" s="18"/>
      <c r="C31" s="16"/>
      <c r="D31" s="16"/>
      <c r="E31" s="16"/>
      <c r="F31" s="20"/>
      <c r="G31" s="18"/>
      <c r="H31" s="16"/>
      <c r="I31" s="16"/>
      <c r="J31" s="16"/>
      <c r="K31" s="20"/>
      <c r="L31" s="18"/>
      <c r="M31" s="16"/>
      <c r="N31" s="16"/>
      <c r="O31" s="16"/>
      <c r="P31" s="20"/>
      <c r="Q31" s="18"/>
      <c r="R31" s="16"/>
      <c r="S31" s="16"/>
      <c r="T31" s="16"/>
      <c r="U31" s="20"/>
      <c r="V31" s="18"/>
      <c r="W31" s="16"/>
      <c r="X31" s="16"/>
      <c r="Y31" s="16"/>
      <c r="Z31" s="20"/>
      <c r="AA31" s="18"/>
      <c r="AB31" s="16"/>
      <c r="AC31" s="16"/>
      <c r="AD31" s="16"/>
      <c r="AE31" s="20"/>
      <c r="AF31" s="18"/>
      <c r="AG31" s="16"/>
      <c r="AH31" s="16"/>
      <c r="AI31" s="16"/>
      <c r="AJ31" s="20"/>
    </row>
    <row r="32" spans="1:36" x14ac:dyDescent="0.2">
      <c r="A32" s="9" t="s">
        <v>49</v>
      </c>
      <c r="B32" s="18"/>
      <c r="C32" s="16"/>
      <c r="D32" s="16"/>
      <c r="E32" s="16"/>
      <c r="F32" s="20"/>
      <c r="G32" s="18"/>
      <c r="H32" s="16"/>
      <c r="I32" s="16"/>
      <c r="J32" s="16"/>
      <c r="K32" s="20"/>
      <c r="L32" s="18"/>
      <c r="M32" s="16"/>
      <c r="N32" s="16"/>
      <c r="O32" s="16"/>
      <c r="P32" s="20"/>
      <c r="Q32" s="18"/>
      <c r="R32" s="16"/>
      <c r="S32" s="16"/>
      <c r="T32" s="16"/>
      <c r="U32" s="20"/>
      <c r="V32" s="18"/>
      <c r="W32" s="16"/>
      <c r="X32" s="16"/>
      <c r="Y32" s="16"/>
      <c r="Z32" s="20"/>
      <c r="AA32" s="18"/>
      <c r="AB32" s="16"/>
      <c r="AC32" s="16"/>
      <c r="AD32" s="16"/>
      <c r="AE32" s="20"/>
      <c r="AF32" s="18"/>
      <c r="AG32" s="16"/>
      <c r="AH32" s="16"/>
      <c r="AI32" s="16"/>
      <c r="AJ32" s="20"/>
    </row>
    <row r="33" spans="1:36" x14ac:dyDescent="0.2">
      <c r="A33" s="9" t="s">
        <v>50</v>
      </c>
      <c r="B33" s="18"/>
      <c r="C33" s="16"/>
      <c r="D33" s="16"/>
      <c r="E33" s="16"/>
      <c r="F33" s="20"/>
      <c r="G33" s="18"/>
      <c r="H33" s="16"/>
      <c r="I33" s="16"/>
      <c r="J33" s="16"/>
      <c r="K33" s="20"/>
      <c r="L33" s="18"/>
      <c r="M33" s="16"/>
      <c r="N33" s="16"/>
      <c r="O33" s="16"/>
      <c r="P33" s="20"/>
      <c r="Q33" s="18"/>
      <c r="R33" s="16"/>
      <c r="S33" s="16"/>
      <c r="T33" s="16"/>
      <c r="U33" s="20"/>
      <c r="V33" s="18"/>
      <c r="W33" s="16"/>
      <c r="X33" s="16"/>
      <c r="Y33" s="16"/>
      <c r="Z33" s="20"/>
      <c r="AA33" s="18"/>
      <c r="AB33" s="16"/>
      <c r="AC33" s="16"/>
      <c r="AD33" s="16"/>
      <c r="AE33" s="20"/>
      <c r="AF33" s="18"/>
      <c r="AG33" s="16"/>
      <c r="AH33" s="16"/>
      <c r="AI33" s="16"/>
      <c r="AJ33" s="20"/>
    </row>
    <row r="34" spans="1:36" x14ac:dyDescent="0.2">
      <c r="A34" s="9" t="s">
        <v>51</v>
      </c>
      <c r="B34" s="18"/>
      <c r="C34" s="16"/>
      <c r="D34" s="16"/>
      <c r="E34" s="16"/>
      <c r="F34" s="20"/>
      <c r="G34" s="18"/>
      <c r="H34" s="16"/>
      <c r="I34" s="16"/>
      <c r="J34" s="16"/>
      <c r="K34" s="20"/>
      <c r="L34" s="18"/>
      <c r="M34" s="16"/>
      <c r="N34" s="16"/>
      <c r="O34" s="16"/>
      <c r="P34" s="20"/>
      <c r="Q34" s="18"/>
      <c r="R34" s="16"/>
      <c r="S34" s="16"/>
      <c r="T34" s="16"/>
      <c r="U34" s="20"/>
      <c r="V34" s="18"/>
      <c r="W34" s="16"/>
      <c r="X34" s="16"/>
      <c r="Y34" s="16"/>
      <c r="Z34" s="20"/>
      <c r="AA34" s="18"/>
      <c r="AB34" s="16"/>
      <c r="AC34" s="16"/>
      <c r="AD34" s="16"/>
      <c r="AE34" s="20"/>
      <c r="AF34" s="18"/>
      <c r="AG34" s="16"/>
      <c r="AH34" s="16"/>
      <c r="AI34" s="16"/>
      <c r="AJ34" s="20"/>
    </row>
    <row r="35" spans="1:36" x14ac:dyDescent="0.2">
      <c r="A35" s="9" t="s">
        <v>52</v>
      </c>
      <c r="B35" s="18"/>
      <c r="C35" s="16"/>
      <c r="D35" s="16"/>
      <c r="E35" s="16"/>
      <c r="F35" s="20"/>
      <c r="G35" s="18"/>
      <c r="H35" s="16"/>
      <c r="I35" s="16"/>
      <c r="J35" s="16"/>
      <c r="K35" s="20"/>
      <c r="L35" s="18"/>
      <c r="M35" s="16"/>
      <c r="N35" s="16"/>
      <c r="O35" s="16"/>
      <c r="P35" s="20"/>
      <c r="Q35" s="18"/>
      <c r="R35" s="16"/>
      <c r="S35" s="16"/>
      <c r="T35" s="16"/>
      <c r="U35" s="20"/>
      <c r="V35" s="18"/>
      <c r="W35" s="16"/>
      <c r="X35" s="16"/>
      <c r="Y35" s="16"/>
      <c r="Z35" s="20"/>
      <c r="AA35" s="18"/>
      <c r="AB35" s="16"/>
      <c r="AC35" s="16"/>
      <c r="AD35" s="16"/>
      <c r="AE35" s="20"/>
      <c r="AF35" s="18"/>
      <c r="AG35" s="16"/>
      <c r="AH35" s="16"/>
      <c r="AI35" s="16"/>
      <c r="AJ35" s="20"/>
    </row>
    <row r="36" spans="1:36" x14ac:dyDescent="0.2">
      <c r="A36" s="9" t="s">
        <v>53</v>
      </c>
      <c r="B36" s="18"/>
      <c r="C36" s="16"/>
      <c r="D36" s="16"/>
      <c r="E36" s="16"/>
      <c r="F36" s="20"/>
      <c r="G36" s="18"/>
      <c r="H36" s="16"/>
      <c r="I36" s="16"/>
      <c r="J36" s="16"/>
      <c r="K36" s="20"/>
      <c r="L36" s="18"/>
      <c r="M36" s="16"/>
      <c r="N36" s="16"/>
      <c r="O36" s="16"/>
      <c r="P36" s="20"/>
      <c r="Q36" s="18"/>
      <c r="R36" s="16"/>
      <c r="S36" s="16"/>
      <c r="T36" s="16"/>
      <c r="U36" s="20"/>
      <c r="V36" s="18"/>
      <c r="W36" s="16"/>
      <c r="X36" s="16"/>
      <c r="Y36" s="16"/>
      <c r="Z36" s="20"/>
      <c r="AA36" s="18"/>
      <c r="AB36" s="16"/>
      <c r="AC36" s="16"/>
      <c r="AD36" s="16"/>
      <c r="AE36" s="20"/>
      <c r="AF36" s="18"/>
      <c r="AG36" s="16"/>
      <c r="AH36" s="16"/>
      <c r="AI36" s="16"/>
      <c r="AJ36" s="20"/>
    </row>
    <row r="37" spans="1:36" x14ac:dyDescent="0.2">
      <c r="A37" s="9" t="s">
        <v>54</v>
      </c>
      <c r="B37" s="18"/>
      <c r="C37" s="16"/>
      <c r="D37" s="16"/>
      <c r="E37" s="16"/>
      <c r="F37" s="20"/>
      <c r="G37" s="18"/>
      <c r="H37" s="16"/>
      <c r="I37" s="16"/>
      <c r="J37" s="16"/>
      <c r="K37" s="20"/>
      <c r="L37" s="18"/>
      <c r="M37" s="16"/>
      <c r="N37" s="16"/>
      <c r="O37" s="16"/>
      <c r="P37" s="20"/>
      <c r="Q37" s="18"/>
      <c r="R37" s="16"/>
      <c r="S37" s="16"/>
      <c r="T37" s="16"/>
      <c r="U37" s="20"/>
      <c r="V37" s="18"/>
      <c r="W37" s="16"/>
      <c r="X37" s="16"/>
      <c r="Y37" s="16"/>
      <c r="Z37" s="20"/>
      <c r="AA37" s="18"/>
      <c r="AB37" s="16"/>
      <c r="AC37" s="16"/>
      <c r="AD37" s="16"/>
      <c r="AE37" s="20"/>
      <c r="AF37" s="18"/>
      <c r="AG37" s="16"/>
      <c r="AH37" s="16"/>
      <c r="AI37" s="16"/>
      <c r="AJ37" s="20"/>
    </row>
    <row r="38" spans="1:36" x14ac:dyDescent="0.2">
      <c r="A38" s="9" t="s">
        <v>55</v>
      </c>
      <c r="B38" s="18"/>
      <c r="C38" s="16"/>
      <c r="D38" s="16"/>
      <c r="E38" s="16"/>
      <c r="F38" s="20"/>
      <c r="G38" s="18"/>
      <c r="H38" s="16"/>
      <c r="I38" s="16"/>
      <c r="J38" s="16"/>
      <c r="K38" s="20"/>
      <c r="L38" s="18"/>
      <c r="M38" s="16"/>
      <c r="N38" s="16"/>
      <c r="O38" s="16"/>
      <c r="P38" s="20"/>
      <c r="Q38" s="18"/>
      <c r="R38" s="16"/>
      <c r="S38" s="16"/>
      <c r="T38" s="16"/>
      <c r="U38" s="20"/>
      <c r="V38" s="18"/>
      <c r="W38" s="16"/>
      <c r="X38" s="16"/>
      <c r="Y38" s="16"/>
      <c r="Z38" s="20"/>
      <c r="AA38" s="18"/>
      <c r="AB38" s="16"/>
      <c r="AC38" s="16"/>
      <c r="AD38" s="16"/>
      <c r="AE38" s="20"/>
      <c r="AF38" s="18"/>
      <c r="AG38" s="16"/>
      <c r="AH38" s="16"/>
      <c r="AI38" s="16"/>
      <c r="AJ38" s="20"/>
    </row>
    <row r="39" spans="1:36" x14ac:dyDescent="0.2">
      <c r="A39" s="9" t="s">
        <v>56</v>
      </c>
      <c r="B39" s="18"/>
      <c r="C39" s="16"/>
      <c r="D39" s="16"/>
      <c r="E39" s="16"/>
      <c r="F39" s="20"/>
      <c r="G39" s="18"/>
      <c r="H39" s="16"/>
      <c r="I39" s="16"/>
      <c r="J39" s="16"/>
      <c r="K39" s="20"/>
      <c r="L39" s="18"/>
      <c r="M39" s="16"/>
      <c r="N39" s="16"/>
      <c r="O39" s="16"/>
      <c r="P39" s="20"/>
      <c r="Q39" s="18"/>
      <c r="R39" s="16"/>
      <c r="S39" s="16"/>
      <c r="T39" s="16"/>
      <c r="U39" s="20"/>
      <c r="V39" s="18"/>
      <c r="W39" s="16"/>
      <c r="X39" s="16"/>
      <c r="Y39" s="16"/>
      <c r="Z39" s="20"/>
      <c r="AA39" s="18"/>
      <c r="AB39" s="16"/>
      <c r="AC39" s="16"/>
      <c r="AD39" s="16"/>
      <c r="AE39" s="20"/>
      <c r="AF39" s="18"/>
      <c r="AG39" s="16"/>
      <c r="AH39" s="16"/>
      <c r="AI39" s="16"/>
      <c r="AJ39" s="20"/>
    </row>
    <row r="40" spans="1:36" x14ac:dyDescent="0.2">
      <c r="A40" s="9" t="s">
        <v>57</v>
      </c>
      <c r="B40" s="18"/>
      <c r="C40" s="16"/>
      <c r="D40" s="16"/>
      <c r="E40" s="16"/>
      <c r="F40" s="20"/>
      <c r="G40" s="18"/>
      <c r="H40" s="16"/>
      <c r="I40" s="16"/>
      <c r="J40" s="16"/>
      <c r="K40" s="20"/>
      <c r="L40" s="18"/>
      <c r="M40" s="16"/>
      <c r="N40" s="16"/>
      <c r="O40" s="16"/>
      <c r="P40" s="20"/>
      <c r="Q40" s="18"/>
      <c r="R40" s="16"/>
      <c r="S40" s="16"/>
      <c r="T40" s="16"/>
      <c r="U40" s="20"/>
      <c r="V40" s="18"/>
      <c r="W40" s="16"/>
      <c r="X40" s="16"/>
      <c r="Y40" s="16"/>
      <c r="Z40" s="20"/>
      <c r="AA40" s="18"/>
      <c r="AB40" s="16"/>
      <c r="AC40" s="16"/>
      <c r="AD40" s="16"/>
      <c r="AE40" s="20"/>
      <c r="AF40" s="18"/>
      <c r="AG40" s="16"/>
      <c r="AH40" s="16"/>
      <c r="AI40" s="16"/>
      <c r="AJ40" s="20"/>
    </row>
    <row r="41" spans="1:36" x14ac:dyDescent="0.2">
      <c r="A41" s="9" t="s">
        <v>58</v>
      </c>
      <c r="B41" s="18"/>
      <c r="C41" s="16"/>
      <c r="D41" s="16"/>
      <c r="E41" s="16"/>
      <c r="F41" s="20"/>
      <c r="G41" s="18"/>
      <c r="H41" s="16"/>
      <c r="I41" s="16"/>
      <c r="J41" s="16"/>
      <c r="K41" s="20"/>
      <c r="L41" s="18"/>
      <c r="M41" s="16"/>
      <c r="N41" s="16"/>
      <c r="O41" s="16"/>
      <c r="P41" s="20"/>
      <c r="Q41" s="18"/>
      <c r="R41" s="16"/>
      <c r="S41" s="16"/>
      <c r="T41" s="16"/>
      <c r="U41" s="20"/>
      <c r="V41" s="18"/>
      <c r="W41" s="16"/>
      <c r="X41" s="16"/>
      <c r="Y41" s="16"/>
      <c r="Z41" s="20"/>
      <c r="AA41" s="18"/>
      <c r="AB41" s="16"/>
      <c r="AC41" s="16"/>
      <c r="AD41" s="16"/>
      <c r="AE41" s="20"/>
      <c r="AF41" s="18"/>
      <c r="AG41" s="16"/>
      <c r="AH41" s="16"/>
      <c r="AI41" s="16"/>
      <c r="AJ41" s="20"/>
    </row>
    <row r="42" spans="1:36" x14ac:dyDescent="0.2">
      <c r="A42" s="9"/>
    </row>
    <row r="43" spans="1:36" x14ac:dyDescent="0.2">
      <c r="A43" s="9"/>
    </row>
    <row r="44" spans="1:36" x14ac:dyDescent="0.2">
      <c r="A44" s="9"/>
    </row>
    <row r="45" spans="1:36" x14ac:dyDescent="0.2">
      <c r="A45" s="9"/>
    </row>
    <row r="46" spans="1:36" x14ac:dyDescent="0.2">
      <c r="A46" s="9"/>
    </row>
    <row r="47" spans="1:36" x14ac:dyDescent="0.2">
      <c r="A47" s="9"/>
    </row>
    <row r="48" spans="1:36" x14ac:dyDescent="0.2">
      <c r="A48" s="9"/>
    </row>
    <row r="49" spans="1:1" x14ac:dyDescent="0.2">
      <c r="A49" s="9"/>
    </row>
    <row r="50" spans="1:1" x14ac:dyDescent="0.2">
      <c r="A50" s="9"/>
    </row>
    <row r="51" spans="1:1" x14ac:dyDescent="0.2">
      <c r="A51" s="9"/>
    </row>
    <row r="52" spans="1:1" x14ac:dyDescent="0.2">
      <c r="A52" s="10"/>
    </row>
  </sheetData>
  <mergeCells count="7">
    <mergeCell ref="V5:Z5"/>
    <mergeCell ref="AA5:AE5"/>
    <mergeCell ref="AF5:AJ5"/>
    <mergeCell ref="B5:F5"/>
    <mergeCell ref="G5:K5"/>
    <mergeCell ref="L5:P5"/>
    <mergeCell ref="Q5:U5"/>
  </mergeCells>
  <phoneticPr fontId="43" type="noConversion"/>
  <dataValidations count="1">
    <dataValidation type="list" allowBlank="1" showInputMessage="1" showErrorMessage="1" sqref="WTB983011 GP5 WJF983011 VZJ983011 VPN983011 VFR983011 UVV983011 ULZ983011 UCD983011 TSH983011 TIL983011 SYP983011 SOT983011 SEX983011 RVB983011 RLF983011 RBJ983011 QRN983011 QHR983011 PXV983011 PNZ983011 PED983011 OUH983011 OKL983011 OAP983011 NQT983011 NGX983011 MXB983011 MNF983011 MDJ983011 LTN983011 LJR983011 KZV983011 KPZ983011 KGD983011 JWH983011 JML983011 JCP983011 IST983011 IIX983011 HZB983011 HPF983011 HFJ983011 GVN983011 GLR983011 GBV983011 FRZ983011 FID983011 EYH983011 EOL983011 EEP983011 DUT983011 DKX983011 DBB983011 CRF983011 CHJ983011 BXN983011 BNR983011 BDV983011 ATZ983011 AKD983011 AAH983011 QL983011 GP983011 A983011 WTB917475 WJF917475 VZJ917475 VPN917475 VFR917475 UVV917475 ULZ917475 UCD917475 TSH917475 TIL917475 SYP917475 SOT917475 SEX917475 RVB917475 RLF917475 RBJ917475 QRN917475 QHR917475 PXV917475 PNZ917475 PED917475 OUH917475 OKL917475 OAP917475 NQT917475 NGX917475 MXB917475 MNF917475 MDJ917475 LTN917475 LJR917475 KZV917475 KPZ917475 KGD917475 JWH917475 JML917475 JCP917475 IST917475 IIX917475 HZB917475 HPF917475 HFJ917475 GVN917475 GLR917475 GBV917475 FRZ917475 FID917475 EYH917475 EOL917475 EEP917475 DUT917475 DKX917475 DBB917475 CRF917475 CHJ917475 BXN917475 BNR917475 BDV917475 ATZ917475 AKD917475 AAH917475 QL917475 GP917475 A917475 WTB851939 WJF851939 VZJ851939 VPN851939 VFR851939 UVV851939 ULZ851939 UCD851939 TSH851939 TIL851939 SYP851939 SOT851939 SEX851939 RVB851939 RLF851939 RBJ851939 QRN851939 QHR851939 PXV851939 PNZ851939 PED851939 OUH851939 OKL851939 OAP851939 NQT851939 NGX851939 MXB851939 MNF851939 MDJ851939 LTN851939 LJR851939 KZV851939 KPZ851939 KGD851939 JWH851939 JML851939 JCP851939 IST851939 IIX851939 HZB851939 HPF851939 HFJ851939 GVN851939 GLR851939 GBV851939 FRZ851939 FID851939 EYH851939 EOL851939 EEP851939 DUT851939 DKX851939 DBB851939 CRF851939 CHJ851939 BXN851939 BNR851939 BDV851939 ATZ851939 AKD851939 AAH851939 QL851939 GP851939 A851939 WTB786403 WJF786403 VZJ786403 VPN786403 VFR786403 UVV786403 ULZ786403 UCD786403 TSH786403 TIL786403 SYP786403 SOT786403 SEX786403 RVB786403 RLF786403 RBJ786403 QRN786403 QHR786403 PXV786403 PNZ786403 PED786403 OUH786403 OKL786403 OAP786403 NQT786403 NGX786403 MXB786403 MNF786403 MDJ786403 LTN786403 LJR786403 KZV786403 KPZ786403 KGD786403 JWH786403 JML786403 JCP786403 IST786403 IIX786403 HZB786403 HPF786403 HFJ786403 GVN786403 GLR786403 GBV786403 FRZ786403 FID786403 EYH786403 EOL786403 EEP786403 DUT786403 DKX786403 DBB786403 CRF786403 CHJ786403 BXN786403 BNR786403 BDV786403 ATZ786403 AKD786403 AAH786403 QL786403 GP786403 A786403 WTB720867 WJF720867 VZJ720867 VPN720867 VFR720867 UVV720867 ULZ720867 UCD720867 TSH720867 TIL720867 SYP720867 SOT720867 SEX720867 RVB720867 RLF720867 RBJ720867 QRN720867 QHR720867 PXV720867 PNZ720867 PED720867 OUH720867 OKL720867 OAP720867 NQT720867 NGX720867 MXB720867 MNF720867 MDJ720867 LTN720867 LJR720867 KZV720867 KPZ720867 KGD720867 JWH720867 JML720867 JCP720867 IST720867 IIX720867 HZB720867 HPF720867 HFJ720867 GVN720867 GLR720867 GBV720867 FRZ720867 FID720867 EYH720867 EOL720867 EEP720867 DUT720867 DKX720867 DBB720867 CRF720867 CHJ720867 BXN720867 BNR720867 BDV720867 ATZ720867 AKD720867 AAH720867 QL720867 GP720867 A720867 WTB655331 WJF655331 VZJ655331 VPN655331 VFR655331 UVV655331 ULZ655331 UCD655331 TSH655331 TIL655331 SYP655331 SOT655331 SEX655331 RVB655331 RLF655331 RBJ655331 QRN655331 QHR655331 PXV655331 PNZ655331 PED655331 OUH655331 OKL655331 OAP655331 NQT655331 NGX655331 MXB655331 MNF655331 MDJ655331 LTN655331 LJR655331 KZV655331 KPZ655331 KGD655331 JWH655331 JML655331 JCP655331 IST655331 IIX655331 HZB655331 HPF655331 HFJ655331 GVN655331 GLR655331 GBV655331 FRZ655331 FID655331 EYH655331 EOL655331 EEP655331 DUT655331 DKX655331 DBB655331 CRF655331 CHJ655331 BXN655331 BNR655331 BDV655331 ATZ655331 AKD655331 AAH655331 QL655331 GP655331 A655331 WTB589795 WJF589795 VZJ589795 VPN589795 VFR589795 UVV589795 ULZ589795 UCD589795 TSH589795 TIL589795 SYP589795 SOT589795 SEX589795 RVB589795 RLF589795 RBJ589795 QRN589795 QHR589795 PXV589795 PNZ589795 PED589795 OUH589795 OKL589795 OAP589795 NQT589795 NGX589795 MXB589795 MNF589795 MDJ589795 LTN589795 LJR589795 KZV589795 KPZ589795 KGD589795 JWH589795 JML589795 JCP589795 IST589795 IIX589795 HZB589795 HPF589795 HFJ589795 GVN589795 GLR589795 GBV589795 FRZ589795 FID589795 EYH589795 EOL589795 EEP589795 DUT589795 DKX589795 DBB589795 CRF589795 CHJ589795 BXN589795 BNR589795 BDV589795 ATZ589795 AKD589795 AAH589795 QL589795 GP589795 A589795 WTB524259 WJF524259 VZJ524259 VPN524259 VFR524259 UVV524259 ULZ524259 UCD524259 TSH524259 TIL524259 SYP524259 SOT524259 SEX524259 RVB524259 RLF524259 RBJ524259 QRN524259 QHR524259 PXV524259 PNZ524259 PED524259 OUH524259 OKL524259 OAP524259 NQT524259 NGX524259 MXB524259 MNF524259 MDJ524259 LTN524259 LJR524259 KZV524259 KPZ524259 KGD524259 JWH524259 JML524259 JCP524259 IST524259 IIX524259 HZB524259 HPF524259 HFJ524259 GVN524259 GLR524259 GBV524259 FRZ524259 FID524259 EYH524259 EOL524259 EEP524259 DUT524259 DKX524259 DBB524259 CRF524259 CHJ524259 BXN524259 BNR524259 BDV524259 ATZ524259 AKD524259 AAH524259 QL524259 GP524259 A524259 WTB458723 WJF458723 VZJ458723 VPN458723 VFR458723 UVV458723 ULZ458723 UCD458723 TSH458723 TIL458723 SYP458723 SOT458723 SEX458723 RVB458723 RLF458723 RBJ458723 QRN458723 QHR458723 PXV458723 PNZ458723 PED458723 OUH458723 OKL458723 OAP458723 NQT458723 NGX458723 MXB458723 MNF458723 MDJ458723 LTN458723 LJR458723 KZV458723 KPZ458723 KGD458723 JWH458723 JML458723 JCP458723 IST458723 IIX458723 HZB458723 HPF458723 HFJ458723 GVN458723 GLR458723 GBV458723 FRZ458723 FID458723 EYH458723 EOL458723 EEP458723 DUT458723 DKX458723 DBB458723 CRF458723 CHJ458723 BXN458723 BNR458723 BDV458723 ATZ458723 AKD458723 AAH458723 QL458723 GP458723 A458723 WTB393187 WJF393187 VZJ393187 VPN393187 VFR393187 UVV393187 ULZ393187 UCD393187 TSH393187 TIL393187 SYP393187 SOT393187 SEX393187 RVB393187 RLF393187 RBJ393187 QRN393187 QHR393187 PXV393187 PNZ393187 PED393187 OUH393187 OKL393187 OAP393187 NQT393187 NGX393187 MXB393187 MNF393187 MDJ393187 LTN393187 LJR393187 KZV393187 KPZ393187 KGD393187 JWH393187 JML393187 JCP393187 IST393187 IIX393187 HZB393187 HPF393187 HFJ393187 GVN393187 GLR393187 GBV393187 FRZ393187 FID393187 EYH393187 EOL393187 EEP393187 DUT393187 DKX393187 DBB393187 CRF393187 CHJ393187 BXN393187 BNR393187 BDV393187 ATZ393187 AKD393187 AAH393187 QL393187 GP393187 A393187 WTB327651 WJF327651 VZJ327651 VPN327651 VFR327651 UVV327651 ULZ327651 UCD327651 TSH327651 TIL327651 SYP327651 SOT327651 SEX327651 RVB327651 RLF327651 RBJ327651 QRN327651 QHR327651 PXV327651 PNZ327651 PED327651 OUH327651 OKL327651 OAP327651 NQT327651 NGX327651 MXB327651 MNF327651 MDJ327651 LTN327651 LJR327651 KZV327651 KPZ327651 KGD327651 JWH327651 JML327651 JCP327651 IST327651 IIX327651 HZB327651 HPF327651 HFJ327651 GVN327651 GLR327651 GBV327651 FRZ327651 FID327651 EYH327651 EOL327651 EEP327651 DUT327651 DKX327651 DBB327651 CRF327651 CHJ327651 BXN327651 BNR327651 BDV327651 ATZ327651 AKD327651 AAH327651 QL327651 GP327651 A327651 WTB262115 WJF262115 VZJ262115 VPN262115 VFR262115 UVV262115 ULZ262115 UCD262115 TSH262115 TIL262115 SYP262115 SOT262115 SEX262115 RVB262115 RLF262115 RBJ262115 QRN262115 QHR262115 PXV262115 PNZ262115 PED262115 OUH262115 OKL262115 OAP262115 NQT262115 NGX262115 MXB262115 MNF262115 MDJ262115 LTN262115 LJR262115 KZV262115 KPZ262115 KGD262115 JWH262115 JML262115 JCP262115 IST262115 IIX262115 HZB262115 HPF262115 HFJ262115 GVN262115 GLR262115 GBV262115 FRZ262115 FID262115 EYH262115 EOL262115 EEP262115 DUT262115 DKX262115 DBB262115 CRF262115 CHJ262115 BXN262115 BNR262115 BDV262115 ATZ262115 AKD262115 AAH262115 QL262115 GP262115 A262115 WTB196579 WJF196579 VZJ196579 VPN196579 VFR196579 UVV196579 ULZ196579 UCD196579 TSH196579 TIL196579 SYP196579 SOT196579 SEX196579 RVB196579 RLF196579 RBJ196579 QRN196579 QHR196579 PXV196579 PNZ196579 PED196579 OUH196579 OKL196579 OAP196579 NQT196579 NGX196579 MXB196579 MNF196579 MDJ196579 LTN196579 LJR196579 KZV196579 KPZ196579 KGD196579 JWH196579 JML196579 JCP196579 IST196579 IIX196579 HZB196579 HPF196579 HFJ196579 GVN196579 GLR196579 GBV196579 FRZ196579 FID196579 EYH196579 EOL196579 EEP196579 DUT196579 DKX196579 DBB196579 CRF196579 CHJ196579 BXN196579 BNR196579 BDV196579 ATZ196579 AKD196579 AAH196579 QL196579 GP196579 A196579 WTB131043 WJF131043 VZJ131043 VPN131043 VFR131043 UVV131043 ULZ131043 UCD131043 TSH131043 TIL131043 SYP131043 SOT131043 SEX131043 RVB131043 RLF131043 RBJ131043 QRN131043 QHR131043 PXV131043 PNZ131043 PED131043 OUH131043 OKL131043 OAP131043 NQT131043 NGX131043 MXB131043 MNF131043 MDJ131043 LTN131043 LJR131043 KZV131043 KPZ131043 KGD131043 JWH131043 JML131043 JCP131043 IST131043 IIX131043 HZB131043 HPF131043 HFJ131043 GVN131043 GLR131043 GBV131043 FRZ131043 FID131043 EYH131043 EOL131043 EEP131043 DUT131043 DKX131043 DBB131043 CRF131043 CHJ131043 BXN131043 BNR131043 BDV131043 ATZ131043 AKD131043 AAH131043 QL131043 GP131043 A131043 WTB65507 WJF65507 VZJ65507 VPN65507 VFR65507 UVV65507 ULZ65507 UCD65507 TSH65507 TIL65507 SYP65507 SOT65507 SEX65507 RVB65507 RLF65507 RBJ65507 QRN65507 QHR65507 PXV65507 PNZ65507 PED65507 OUH65507 OKL65507 OAP65507 NQT65507 NGX65507 MXB65507 MNF65507 MDJ65507 LTN65507 LJR65507 KZV65507 KPZ65507 KGD65507 JWH65507 JML65507 JCP65507 IST65507 IIX65507 HZB65507 HPF65507 HFJ65507 GVN65507 GLR65507 GBV65507 FRZ65507 FID65507 EYH65507 EOL65507 EEP65507 DUT65507 DKX65507 DBB65507 CRF65507 CHJ65507 BXN65507 BNR65507 BDV65507 ATZ65507 AKD65507 AAH65507 QL65507 GP65507 A65507 WTB5 WJF5 VZJ5 VPN5 VFR5 UVV5 ULZ5 UCD5 TSH5 TIL5 SYP5 SOT5 SEX5 RVB5 RLF5 RBJ5 QRN5 QHR5 PXV5 PNZ5 PED5 OUH5 OKL5 OAP5 NQT5 NGX5 MXB5 MNF5 MDJ5 LTN5 LJR5 KZV5 KPZ5 KGD5 JWH5 JML5 JCP5 IST5 IIX5 HZB5 HPF5 HFJ5 GVN5 GLR5 GBV5 FRZ5 FID5 EYH5 EOL5 EEP5 DUT5 DKX5 DBB5 CRF5 CHJ5 BXN5 BNR5 BDV5 ATZ5 AKD5 AAH5 QL5" xr:uid="{00000000-0002-0000-0000-000000000000}">
      <formula1>#REF!</formula1>
    </dataValidation>
  </dataValidations>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3"/>
  <sheetViews>
    <sheetView tabSelected="1" topLeftCell="A7" zoomScale="55" zoomScaleNormal="55" workbookViewId="0">
      <selection activeCell="F14" sqref="F14:F15"/>
    </sheetView>
  </sheetViews>
  <sheetFormatPr defaultColWidth="9.296875" defaultRowHeight="13" x14ac:dyDescent="0.3"/>
  <cols>
    <col min="1" max="1" width="33.796875" style="1" customWidth="1"/>
    <col min="2" max="2" width="20" style="1" customWidth="1"/>
    <col min="3" max="3" width="17.5" style="33" customWidth="1"/>
    <col min="4" max="4" width="17.796875" style="33" customWidth="1"/>
    <col min="5" max="5" width="16.69921875" style="1" customWidth="1"/>
    <col min="6" max="6" width="20.5" style="33" customWidth="1"/>
    <col min="7" max="7" width="23.796875" style="1" customWidth="1"/>
    <col min="8" max="8" width="2.69921875" style="1" customWidth="1"/>
    <col min="9" max="16384" width="9.296875" style="1"/>
  </cols>
  <sheetData>
    <row r="1" spans="1:7" ht="16" customHeight="1" x14ac:dyDescent="0.3">
      <c r="A1" s="48" t="s">
        <v>0</v>
      </c>
      <c r="B1" s="48"/>
      <c r="C1" s="48"/>
      <c r="D1" s="48"/>
      <c r="E1" s="48"/>
      <c r="F1" s="48"/>
      <c r="G1" s="48"/>
    </row>
    <row r="2" spans="1:7" ht="16" customHeight="1" x14ac:dyDescent="0.3">
      <c r="A2" s="48" t="s">
        <v>1</v>
      </c>
      <c r="B2" s="48"/>
      <c r="C2" s="48"/>
      <c r="D2" s="48"/>
      <c r="E2" s="48"/>
      <c r="F2" s="48"/>
      <c r="G2" s="48"/>
    </row>
    <row r="3" spans="1:7" ht="72" customHeight="1" x14ac:dyDescent="0.3">
      <c r="A3" s="2"/>
      <c r="B3" s="3" t="str">
        <f>INPUT!A1</f>
        <v>QUARTER ENDED SEPTEMBER 30 2019</v>
      </c>
      <c r="C3" s="31" t="s">
        <v>2</v>
      </c>
      <c r="D3" s="31" t="s">
        <v>3</v>
      </c>
      <c r="E3" s="4" t="s">
        <v>4</v>
      </c>
      <c r="F3" s="31" t="s">
        <v>5</v>
      </c>
      <c r="G3" s="4" t="s">
        <v>6</v>
      </c>
    </row>
    <row r="4" spans="1:7" ht="28" customHeight="1" x14ac:dyDescent="0.3">
      <c r="A4" s="46" t="s">
        <v>7</v>
      </c>
      <c r="B4" s="3">
        <f>INPUT!A3</f>
        <v>2019</v>
      </c>
      <c r="C4" s="32">
        <f>VLOOKUP(INPUT!$A$1,INPUT!$A$5:$AJ$51,2,FALSE)</f>
        <v>741497.18700000003</v>
      </c>
      <c r="D4" s="32">
        <f>VLOOKUP(INPUT!$A$1,INPUT!$A$5:$AJ$51,3,FALSE)</f>
        <v>359102.18304188317</v>
      </c>
      <c r="E4" s="24">
        <f>VLOOKUP(INPUT!$A$1,INPUT!$A$5:$AJ$51,4,FALSE)</f>
        <v>-47350.812999999966</v>
      </c>
      <c r="F4" s="32">
        <f>VLOOKUP(INPUT!$A$1,INPUT!$A$5:$AJ$51,5,FALSE)</f>
        <v>332228</v>
      </c>
      <c r="G4" s="23">
        <f>VLOOKUP(INPUT!$A$1,INPUT!$A$5:$AJ$51,6,FALSE)</f>
        <v>308</v>
      </c>
    </row>
    <row r="5" spans="1:7" ht="28" customHeight="1" x14ac:dyDescent="0.3">
      <c r="A5" s="47"/>
      <c r="B5" s="3">
        <f>INPUT!A4</f>
        <v>2018</v>
      </c>
      <c r="C5" s="32">
        <f>VLOOKUP(INPUT!$A$2,INPUT!$A$5:$AJ$51,2,FALSE)</f>
        <v>872626</v>
      </c>
      <c r="D5" s="32">
        <f>VLOOKUP(INPUT!$A$2,INPUT!$A$5:$AJ$51,3,FALSE)</f>
        <v>373005</v>
      </c>
      <c r="E5" s="24">
        <f>VLOOKUP(INPUT!$A$2,INPUT!$A$5:$AJ$51,4,FALSE)</f>
        <v>28338</v>
      </c>
      <c r="F5" s="32">
        <f>VLOOKUP(INPUT!$A$2,INPUT!$A$5:$AJ$51,5,FALSE)</f>
        <v>379263</v>
      </c>
      <c r="G5" s="23">
        <f>VLOOKUP(INPUT!$A$2,INPUT!$A$5:$AJ$51,6,FALSE)</f>
        <v>261</v>
      </c>
    </row>
    <row r="6" spans="1:7" ht="28" customHeight="1" x14ac:dyDescent="0.3">
      <c r="A6" s="49" t="s">
        <v>19</v>
      </c>
      <c r="B6" s="3">
        <f>$B$4</f>
        <v>2019</v>
      </c>
      <c r="C6" s="51">
        <f>VLOOKUP(INPUT!$A$1,INPUT!$A$5:$AJ$51,7,FALSE)</f>
        <v>218651</v>
      </c>
      <c r="D6" s="32">
        <f>VLOOKUP(INPUT!$A$1,INPUT!$A$5:$AJ$51,8,FALSE)</f>
        <v>106377</v>
      </c>
      <c r="E6" s="24">
        <f>VLOOKUP(INPUT!$A$1,INPUT!$A$5:$AJ$51,9,FALSE)</f>
        <v>-10644</v>
      </c>
      <c r="F6" s="32">
        <f>VLOOKUP(INPUT!$A$1,INPUT!$A$5:$AJ$51,10,FALSE)</f>
        <v>153548</v>
      </c>
      <c r="G6" s="23">
        <f>VLOOKUP(INPUT!$A$1,INPUT!$A$5:$AJ$51,11,FALSE)</f>
        <v>540</v>
      </c>
    </row>
    <row r="7" spans="1:7" ht="28" customHeight="1" x14ac:dyDescent="0.3">
      <c r="A7" s="50"/>
      <c r="B7" s="3">
        <f>$B$5</f>
        <v>2018</v>
      </c>
      <c r="C7" s="51">
        <f>VLOOKUP(INPUT!$A$2,INPUT!$A$5:$AJ$51,7,FALSE)</f>
        <v>262964</v>
      </c>
      <c r="D7" s="32">
        <f>VLOOKUP(INPUT!$A$2,INPUT!$A$5:$AJ$51,8,FALSE)</f>
        <v>111096</v>
      </c>
      <c r="E7" s="24">
        <f>VLOOKUP(INPUT!$A$2,INPUT!$A$5:$AJ$51,9,FALSE)</f>
        <v>-1971</v>
      </c>
      <c r="F7" s="32">
        <f>VLOOKUP(INPUT!$A$2,INPUT!$A$5:$AJ$51,10,FALSE)</f>
        <v>182003</v>
      </c>
      <c r="G7" s="23">
        <f>VLOOKUP(INPUT!$A$2,INPUT!$A$5:$AJ$51,11,FALSE)</f>
        <v>486</v>
      </c>
    </row>
    <row r="8" spans="1:7" ht="28" customHeight="1" x14ac:dyDescent="0.3">
      <c r="A8" s="46" t="s">
        <v>8</v>
      </c>
      <c r="B8" s="3">
        <f>$B$4</f>
        <v>2019</v>
      </c>
      <c r="C8" s="32">
        <f>VLOOKUP(INPUT!$A$1,INPUT!$A$5:$AJ$51,12,FALSE)</f>
        <v>74030</v>
      </c>
      <c r="D8" s="32">
        <f>VLOOKUP(INPUT!$A$1,INPUT!$A$5:$AJ$51,13,FALSE)</f>
        <v>36648</v>
      </c>
      <c r="E8" s="24">
        <f>VLOOKUP(INPUT!$A$1,INPUT!$A$5:$AJ$51,14,FALSE)</f>
        <v>-10381</v>
      </c>
      <c r="F8" s="32">
        <f>VLOOKUP(INPUT!$A$1,INPUT!$A$5:$AJ$51,15,FALSE)</f>
        <v>34079</v>
      </c>
      <c r="G8" s="23">
        <f>VLOOKUP(INPUT!$A$1,INPUT!$A$5:$AJ$51,16,FALSE)</f>
        <v>2542</v>
      </c>
    </row>
    <row r="9" spans="1:7" ht="28" customHeight="1" x14ac:dyDescent="0.3">
      <c r="A9" s="47"/>
      <c r="B9" s="3">
        <f>$B$5</f>
        <v>2018</v>
      </c>
      <c r="C9" s="32">
        <f>VLOOKUP(INPUT!$A$2,INPUT!$A$5:$AJ$51,12,FALSE)</f>
        <v>94430</v>
      </c>
      <c r="D9" s="32">
        <f>VLOOKUP(INPUT!$A$2,INPUT!$A$5:$AJ$51,13,FALSE)</f>
        <v>39766</v>
      </c>
      <c r="E9" s="24">
        <f>VLOOKUP(INPUT!$A$2,INPUT!$A$5:$AJ$51,14,FALSE)</f>
        <v>5849</v>
      </c>
      <c r="F9" s="32">
        <f>VLOOKUP(INPUT!$A$2,INPUT!$A$5:$AJ$51,15,FALSE)</f>
        <v>41382</v>
      </c>
      <c r="G9" s="23">
        <f>VLOOKUP(INPUT!$A$2,INPUT!$A$5:$AJ$51,16,FALSE)</f>
        <v>3789</v>
      </c>
    </row>
    <row r="10" spans="1:7" ht="28" customHeight="1" x14ac:dyDescent="0.3">
      <c r="A10" s="46" t="s">
        <v>9</v>
      </c>
      <c r="B10" s="3">
        <f>$B$4</f>
        <v>2019</v>
      </c>
      <c r="C10" s="32">
        <f>VLOOKUP(INPUT!$A$1,INPUT!$A$5:$AJ$51,17,FALSE)</f>
        <v>34787</v>
      </c>
      <c r="D10" s="32">
        <f>VLOOKUP(INPUT!$A$1,INPUT!$A$5:$AJ$51,18,FALSE)</f>
        <v>16919</v>
      </c>
      <c r="E10" s="24">
        <f>VLOOKUP(INPUT!$A$1,INPUT!$A$5:$AJ$51,19,FALSE)</f>
        <v>438</v>
      </c>
      <c r="F10" s="32">
        <f>VLOOKUP(INPUT!$A$1,INPUT!$A$5:$AJ$51,20,FALSE)</f>
        <v>23439</v>
      </c>
      <c r="G10" s="23">
        <f>VLOOKUP(INPUT!$A$1,INPUT!$A$5:$AJ$51,21,FALSE)</f>
        <v>5231</v>
      </c>
    </row>
    <row r="11" spans="1:7" ht="28" customHeight="1" x14ac:dyDescent="0.3">
      <c r="A11" s="47"/>
      <c r="B11" s="3">
        <f>$B$5</f>
        <v>2018</v>
      </c>
      <c r="C11" s="32">
        <f>VLOOKUP(INPUT!$A$2,INPUT!$A$5:$AJ$51,17,FALSE)</f>
        <v>38002</v>
      </c>
      <c r="D11" s="32">
        <f>VLOOKUP(INPUT!$A$2,INPUT!$A$5:$AJ$51,18,FALSE)</f>
        <v>16858</v>
      </c>
      <c r="E11" s="24">
        <f>VLOOKUP(INPUT!$A$2,INPUT!$A$5:$AJ$51,19,FALSE)</f>
        <v>2582</v>
      </c>
      <c r="F11" s="32">
        <f>VLOOKUP(INPUT!$A$2,INPUT!$A$5:$AJ$51,20,FALSE)</f>
        <v>26461</v>
      </c>
      <c r="G11" s="23">
        <f>VLOOKUP(INPUT!$A$2,INPUT!$A$5:$AJ$51,21,FALSE)</f>
        <v>4619</v>
      </c>
    </row>
    <row r="12" spans="1:7" ht="28" customHeight="1" x14ac:dyDescent="0.3">
      <c r="A12" s="46" t="s">
        <v>10</v>
      </c>
      <c r="B12" s="3">
        <f>$B$4</f>
        <v>2019</v>
      </c>
      <c r="C12" s="32">
        <f>VLOOKUP(INPUT!$A$1,INPUT!$A$5:$AJ$51,22,FALSE)</f>
        <v>232557</v>
      </c>
      <c r="D12" s="32">
        <f>VLOOKUP(INPUT!$A$1,INPUT!$A$5:$AJ$51,23,FALSE)</f>
        <v>116433</v>
      </c>
      <c r="E12" s="24">
        <f>VLOOKUP(INPUT!$A$1,INPUT!$A$5:$AJ$51,24,FALSE)</f>
        <v>-26013</v>
      </c>
      <c r="F12" s="32">
        <f>VLOOKUP(INPUT!$A$1,INPUT!$A$5:$AJ$51,25,FALSE)</f>
        <v>146181</v>
      </c>
      <c r="G12" s="23">
        <f>VLOOKUP(INPUT!$A$1,INPUT!$A$5:$AJ$51,26,FALSE)</f>
        <v>1202</v>
      </c>
    </row>
    <row r="13" spans="1:7" ht="28" customHeight="1" x14ac:dyDescent="0.3">
      <c r="A13" s="47"/>
      <c r="B13" s="3">
        <f>$B$5</f>
        <v>2018</v>
      </c>
      <c r="C13" s="32">
        <f>VLOOKUP(INPUT!$A$2,INPUT!$A$5:$AJ$51,22,FALSE)</f>
        <v>279046</v>
      </c>
      <c r="D13" s="32">
        <f>VLOOKUP(INPUT!$A$2,INPUT!$A$5:$AJ$51,23,FALSE)</f>
        <v>121586</v>
      </c>
      <c r="E13" s="24">
        <f>VLOOKUP(INPUT!$A$2,INPUT!$A$5:$AJ$51,24,FALSE)</f>
        <v>1636</v>
      </c>
      <c r="F13" s="32">
        <f>VLOOKUP(INPUT!$A$2,INPUT!$A$5:$AJ$51,25,FALSE)</f>
        <v>182059</v>
      </c>
      <c r="G13" s="23">
        <f>VLOOKUP(INPUT!$A$2,INPUT!$A$5:$AJ$51,26,FALSE)</f>
        <v>453</v>
      </c>
    </row>
    <row r="14" spans="1:7" ht="28" customHeight="1" x14ac:dyDescent="0.3">
      <c r="A14" s="46" t="s">
        <v>11</v>
      </c>
      <c r="B14" s="3">
        <f>$B$4</f>
        <v>2019</v>
      </c>
      <c r="C14" s="32">
        <f>VLOOKUP(INPUT!$A$1,INPUT!$A$5:$AJ$51,27,FALSE)</f>
        <v>35515.674879999999</v>
      </c>
      <c r="D14" s="32">
        <f>VLOOKUP(INPUT!$A$1,INPUT!$A$5:$AJ$51,28,FALSE)</f>
        <v>17945.026760000001</v>
      </c>
      <c r="E14" s="24">
        <f>VLOOKUP(INPUT!$A$1,INPUT!$A$5:$AJ$51,29,FALSE)</f>
        <v>447.58389</v>
      </c>
      <c r="F14" s="32">
        <f>VLOOKUP(INPUT!$A$1,INPUT!$A$5:$AJ$51,30,FALSE)</f>
        <v>21000</v>
      </c>
      <c r="G14" s="23">
        <f>VLOOKUP(INPUT!$A$1,INPUT!$A$5:$AJ$51,31,FALSE)</f>
        <v>8226</v>
      </c>
    </row>
    <row r="15" spans="1:7" ht="28" customHeight="1" x14ac:dyDescent="0.3">
      <c r="A15" s="47"/>
      <c r="B15" s="3">
        <f>$B$5</f>
        <v>2018</v>
      </c>
      <c r="C15" s="32">
        <f>VLOOKUP(INPUT!$A$2,INPUT!$A$5:$AJ$51,27,FALSE)</f>
        <v>37702</v>
      </c>
      <c r="D15" s="32">
        <f>VLOOKUP(INPUT!$A$2,INPUT!$A$5:$AJ$51,28,FALSE)</f>
        <v>17416</v>
      </c>
      <c r="E15" s="24">
        <f>VLOOKUP(INPUT!$A$2,INPUT!$A$5:$AJ$51,29,FALSE)</f>
        <v>-1039</v>
      </c>
      <c r="F15" s="32">
        <f>VLOOKUP(INPUT!$A$2,INPUT!$A$5:$AJ$51,30,FALSE)</f>
        <v>24674</v>
      </c>
      <c r="G15" s="23">
        <f>VLOOKUP(INPUT!$A$2,INPUT!$A$5:$AJ$51,31,FALSE)</f>
        <v>9853</v>
      </c>
    </row>
    <row r="16" spans="1:7" ht="28" customHeight="1" x14ac:dyDescent="0.3">
      <c r="A16" s="46" t="s">
        <v>12</v>
      </c>
      <c r="B16" s="3">
        <f>$B$4</f>
        <v>2019</v>
      </c>
      <c r="C16" s="32">
        <f>VLOOKUP(INPUT!$A$1,INPUT!$A$5:$AJ$51,32,FALSE)</f>
        <v>503687</v>
      </c>
      <c r="D16" s="32">
        <f>VLOOKUP(INPUT!$A$1,INPUT!$A$5:$AJ$51,33,FALSE)</f>
        <v>241785</v>
      </c>
      <c r="E16" s="24">
        <f>VLOOKUP(INPUT!$A$1,INPUT!$A$5:$AJ$51,34,FALSE)</f>
        <v>-56843</v>
      </c>
      <c r="F16" s="32">
        <f>VLOOKUP(INPUT!$A$1,INPUT!$A$5:$AJ$51,35,FALSE)</f>
        <v>392606.0429</v>
      </c>
      <c r="G16" s="23">
        <f>VLOOKUP(INPUT!$A$1,INPUT!$A$5:$AJ$51,36,FALSE)</f>
        <v>35067.428849999997</v>
      </c>
    </row>
    <row r="17" spans="1:7" ht="28" customHeight="1" x14ac:dyDescent="0.3">
      <c r="A17" s="47"/>
      <c r="B17" s="3">
        <f>$B$5</f>
        <v>2018</v>
      </c>
      <c r="C17" s="23">
        <f>VLOOKUP(INPUT!$A$2,INPUT!$A$5:$AJ$51,32,FALSE)</f>
        <v>658792.21455999999</v>
      </c>
      <c r="D17" s="23">
        <f>VLOOKUP(INPUT!$A$2,INPUT!$A$5:$AJ$51,33,FALSE)</f>
        <v>277256.81983129442</v>
      </c>
      <c r="E17" s="23">
        <f>VLOOKUP(INPUT!$A$2,INPUT!$A$5:$AJ$51,34,FALSE)</f>
        <v>15248.351940000077</v>
      </c>
      <c r="F17" s="23">
        <f>VLOOKUP(INPUT!$A$2,INPUT!$A$5:$AJ$51,35,FALSE)</f>
        <v>482214</v>
      </c>
      <c r="G17" s="23">
        <f>VLOOKUP(INPUT!$A$2,INPUT!$A$5:$AJ$51,36,FALSE)</f>
        <v>43981</v>
      </c>
    </row>
    <row r="18" spans="1:7" x14ac:dyDescent="0.3">
      <c r="C18" s="1"/>
      <c r="D18" s="1"/>
      <c r="F18" s="1"/>
    </row>
    <row r="19" spans="1:7" ht="14.5" x14ac:dyDescent="0.3">
      <c r="A19" s="5"/>
      <c r="C19" s="1"/>
      <c r="D19" s="1"/>
      <c r="F19" s="1"/>
    </row>
    <row r="20" spans="1:7" ht="14.5" x14ac:dyDescent="0.3">
      <c r="A20" s="5"/>
      <c r="C20" s="1"/>
      <c r="D20" s="1"/>
      <c r="F20" s="1"/>
    </row>
    <row r="21" spans="1:7" ht="14.5" x14ac:dyDescent="0.3">
      <c r="A21" s="5"/>
      <c r="B21" s="5"/>
      <c r="C21" s="1"/>
      <c r="D21" s="1"/>
      <c r="F21" s="1"/>
    </row>
    <row r="22" spans="1:7" ht="14.5" x14ac:dyDescent="0.3">
      <c r="A22" s="5" t="s">
        <v>13</v>
      </c>
      <c r="B22" s="5"/>
      <c r="C22" s="1"/>
      <c r="D22" s="1"/>
      <c r="F22" s="1"/>
    </row>
    <row r="23" spans="1:7" x14ac:dyDescent="0.3">
      <c r="C23" s="1"/>
      <c r="D23" s="1"/>
      <c r="F23" s="1"/>
    </row>
    <row r="24" spans="1:7" x14ac:dyDescent="0.3">
      <c r="C24" s="1"/>
      <c r="D24" s="1"/>
      <c r="F24" s="1"/>
    </row>
    <row r="25" spans="1:7" x14ac:dyDescent="0.3">
      <c r="C25" s="1"/>
      <c r="D25" s="1"/>
      <c r="F25" s="1"/>
    </row>
    <row r="26" spans="1:7" x14ac:dyDescent="0.3">
      <c r="C26" s="1"/>
      <c r="D26" s="1"/>
      <c r="F26" s="1"/>
    </row>
    <row r="27" spans="1:7" x14ac:dyDescent="0.3">
      <c r="C27" s="1"/>
      <c r="D27" s="1"/>
      <c r="F27" s="1"/>
    </row>
    <row r="28" spans="1:7" x14ac:dyDescent="0.3">
      <c r="C28" s="1"/>
      <c r="D28" s="1"/>
      <c r="F28" s="1"/>
    </row>
    <row r="29" spans="1:7" x14ac:dyDescent="0.3">
      <c r="C29" s="1"/>
      <c r="D29" s="1"/>
      <c r="F29" s="1"/>
    </row>
    <row r="30" spans="1:7" x14ac:dyDescent="0.3">
      <c r="C30" s="1"/>
      <c r="D30" s="1"/>
      <c r="F30" s="1"/>
    </row>
    <row r="31" spans="1:7" x14ac:dyDescent="0.3">
      <c r="C31" s="1"/>
      <c r="D31" s="1"/>
      <c r="F31" s="1"/>
    </row>
    <row r="32" spans="1:7" x14ac:dyDescent="0.3">
      <c r="C32" s="1"/>
      <c r="D32" s="1"/>
      <c r="F32" s="1"/>
    </row>
    <row r="33" spans="3:6" x14ac:dyDescent="0.3">
      <c r="C33" s="1"/>
      <c r="D33" s="1"/>
      <c r="F33" s="1"/>
    </row>
    <row r="34" spans="3:6" x14ac:dyDescent="0.3">
      <c r="C34" s="1"/>
      <c r="D34" s="1"/>
      <c r="F34" s="1"/>
    </row>
    <row r="35" spans="3:6" x14ac:dyDescent="0.3">
      <c r="C35" s="1"/>
      <c r="D35" s="1"/>
      <c r="F35" s="1"/>
    </row>
    <row r="36" spans="3:6" x14ac:dyDescent="0.3">
      <c r="C36" s="1"/>
      <c r="D36" s="1"/>
      <c r="F36" s="1"/>
    </row>
    <row r="37" spans="3:6" x14ac:dyDescent="0.3">
      <c r="C37" s="1"/>
      <c r="D37" s="1"/>
      <c r="F37" s="1"/>
    </row>
    <row r="38" spans="3:6" x14ac:dyDescent="0.3">
      <c r="C38" s="1"/>
      <c r="D38" s="1"/>
      <c r="F38" s="1"/>
    </row>
    <row r="39" spans="3:6" x14ac:dyDescent="0.3">
      <c r="C39" s="1"/>
      <c r="D39" s="1"/>
      <c r="F39" s="1"/>
    </row>
    <row r="40" spans="3:6" x14ac:dyDescent="0.3">
      <c r="C40" s="1"/>
      <c r="D40" s="1"/>
      <c r="F40" s="1"/>
    </row>
    <row r="41" spans="3:6" x14ac:dyDescent="0.3">
      <c r="C41" s="1"/>
      <c r="D41" s="1"/>
      <c r="F41" s="1"/>
    </row>
    <row r="42" spans="3:6" x14ac:dyDescent="0.3">
      <c r="C42" s="1"/>
      <c r="D42" s="1"/>
      <c r="F42" s="1"/>
    </row>
    <row r="43" spans="3:6" x14ac:dyDescent="0.3">
      <c r="C43" s="1"/>
      <c r="D43" s="1"/>
      <c r="F43" s="1"/>
    </row>
    <row r="44" spans="3:6" x14ac:dyDescent="0.3">
      <c r="C44" s="1"/>
      <c r="D44" s="1"/>
      <c r="F44" s="1"/>
    </row>
    <row r="45" spans="3:6" x14ac:dyDescent="0.3">
      <c r="C45" s="1"/>
      <c r="D45" s="1"/>
      <c r="F45" s="1"/>
    </row>
    <row r="46" spans="3:6" x14ac:dyDescent="0.3">
      <c r="C46" s="1"/>
      <c r="D46" s="1"/>
      <c r="F46" s="1"/>
    </row>
    <row r="47" spans="3:6" x14ac:dyDescent="0.3">
      <c r="C47" s="1"/>
      <c r="D47" s="1"/>
      <c r="F47" s="1"/>
    </row>
    <row r="48" spans="3:6" x14ac:dyDescent="0.3">
      <c r="C48" s="1"/>
      <c r="D48" s="1"/>
      <c r="F48" s="1"/>
    </row>
    <row r="49" spans="3:6" x14ac:dyDescent="0.3">
      <c r="C49" s="1"/>
      <c r="D49" s="1"/>
      <c r="F49" s="1"/>
    </row>
    <row r="50" spans="3:6" x14ac:dyDescent="0.3">
      <c r="C50" s="1"/>
      <c r="D50" s="1"/>
      <c r="F50" s="1"/>
    </row>
    <row r="51" spans="3:6" x14ac:dyDescent="0.3">
      <c r="C51" s="1"/>
      <c r="D51" s="1"/>
      <c r="F51" s="1"/>
    </row>
    <row r="52" spans="3:6" x14ac:dyDescent="0.3">
      <c r="C52" s="1"/>
      <c r="D52" s="1"/>
      <c r="F52" s="1"/>
    </row>
    <row r="53" spans="3:6" x14ac:dyDescent="0.3">
      <c r="C53" s="1"/>
      <c r="D53" s="1"/>
      <c r="F53" s="1"/>
    </row>
    <row r="54" spans="3:6" x14ac:dyDescent="0.3">
      <c r="C54" s="1"/>
      <c r="D54" s="1"/>
      <c r="F54" s="1"/>
    </row>
    <row r="55" spans="3:6" x14ac:dyDescent="0.3">
      <c r="C55" s="1"/>
      <c r="D55" s="1"/>
      <c r="F55" s="1"/>
    </row>
    <row r="56" spans="3:6" x14ac:dyDescent="0.3">
      <c r="C56" s="1"/>
      <c r="D56" s="1"/>
      <c r="F56" s="1"/>
    </row>
    <row r="57" spans="3:6" x14ac:dyDescent="0.3">
      <c r="C57" s="1"/>
      <c r="D57" s="1"/>
      <c r="F57" s="1"/>
    </row>
    <row r="58" spans="3:6" x14ac:dyDescent="0.3">
      <c r="C58" s="1"/>
      <c r="D58" s="1"/>
      <c r="F58" s="1"/>
    </row>
    <row r="59" spans="3:6" x14ac:dyDescent="0.3">
      <c r="C59" s="1"/>
      <c r="D59" s="1"/>
      <c r="F59" s="1"/>
    </row>
    <row r="60" spans="3:6" x14ac:dyDescent="0.3">
      <c r="C60" s="1"/>
      <c r="D60" s="1"/>
      <c r="F60" s="1"/>
    </row>
    <row r="61" spans="3:6" x14ac:dyDescent="0.3">
      <c r="C61" s="1"/>
      <c r="D61" s="1"/>
      <c r="F61" s="1"/>
    </row>
    <row r="62" spans="3:6" x14ac:dyDescent="0.3">
      <c r="C62" s="1"/>
      <c r="D62" s="1"/>
      <c r="F62" s="1"/>
    </row>
    <row r="63" spans="3:6" x14ac:dyDescent="0.3">
      <c r="C63" s="1"/>
      <c r="D63" s="1"/>
      <c r="F63" s="1"/>
    </row>
  </sheetData>
  <mergeCells count="9">
    <mergeCell ref="A10:A11"/>
    <mergeCell ref="A12:A13"/>
    <mergeCell ref="A14:A15"/>
    <mergeCell ref="A16:A17"/>
    <mergeCell ref="A1:G1"/>
    <mergeCell ref="A2:G2"/>
    <mergeCell ref="A4:A5"/>
    <mergeCell ref="A6:A7"/>
    <mergeCell ref="A8:A9"/>
  </mergeCells>
  <pageMargins left="0.7" right="0.7" top="0.75" bottom="0.75" header="0.3" footer="0.3"/>
  <pageSetup scale="46" orientation="landscape" r:id="rId1"/>
  <ignoredErrors>
    <ignoredError sqref="B5 B7:B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Conley</dc:creator>
  <cp:lastModifiedBy>Dusenberry, Alexander</cp:lastModifiedBy>
  <cp:lastPrinted>2018-08-03T15:25:02Z</cp:lastPrinted>
  <dcterms:created xsi:type="dcterms:W3CDTF">2013-02-13T08:02:04Z</dcterms:created>
  <dcterms:modified xsi:type="dcterms:W3CDTF">2019-11-05T13:48:33Z</dcterms:modified>
</cp:coreProperties>
</file>